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25" yWindow="420" windowWidth="19035" windowHeight="12810"/>
  </bookViews>
  <sheets>
    <sheet name="Свод" sheetId="6" r:id="rId1"/>
    <sheet name="Лист1" sheetId="7" r:id="rId2"/>
  </sheets>
  <definedNames>
    <definedName name="_xlnm._FilterDatabase" localSheetId="0" hidden="1">Свод!$A$14:$X$108</definedName>
    <definedName name="_xlnm.Print_Titles" localSheetId="0">Свод!$9:$9</definedName>
    <definedName name="_xlnm.Print_Area" localSheetId="0">Свод!$A$1:$L$115</definedName>
  </definedNames>
  <calcPr calcId="125725"/>
</workbook>
</file>

<file path=xl/calcChain.xml><?xml version="1.0" encoding="utf-8"?>
<calcChain xmlns="http://schemas.openxmlformats.org/spreadsheetml/2006/main">
  <c r="D48" i="6"/>
  <c r="D46" s="1"/>
  <c r="E48"/>
  <c r="E46" s="1"/>
  <c r="F48"/>
  <c r="F46" s="1"/>
  <c r="G48"/>
  <c r="G46" s="1"/>
  <c r="H48"/>
  <c r="H46" s="1"/>
  <c r="I48"/>
  <c r="I46" s="1"/>
  <c r="J48"/>
  <c r="J46" s="1"/>
  <c r="K48"/>
  <c r="K46" s="1"/>
  <c r="C48"/>
  <c r="C39" l="1"/>
  <c r="C38"/>
  <c r="I42"/>
  <c r="I43"/>
  <c r="I44"/>
  <c r="I40"/>
  <c r="I36"/>
  <c r="J20" l="1"/>
  <c r="K16"/>
  <c r="C16" l="1"/>
  <c r="I18"/>
  <c r="J18"/>
  <c r="K15"/>
  <c r="D16"/>
  <c r="D15" s="1"/>
  <c r="E16"/>
  <c r="F16"/>
  <c r="G16"/>
  <c r="G15" s="1"/>
  <c r="H16"/>
  <c r="H15" s="1"/>
  <c r="E15"/>
  <c r="J16" l="1"/>
  <c r="F15"/>
  <c r="I16"/>
  <c r="K39"/>
  <c r="K38" s="1"/>
  <c r="K13" s="1"/>
  <c r="D39"/>
  <c r="E39"/>
  <c r="F39"/>
  <c r="F38" s="1"/>
  <c r="G39"/>
  <c r="G38" s="1"/>
  <c r="G13" s="1"/>
  <c r="H39"/>
  <c r="H38" s="1"/>
  <c r="H13" s="1"/>
  <c r="G11" l="1"/>
  <c r="H11"/>
  <c r="F11"/>
  <c r="J15"/>
  <c r="F13"/>
  <c r="J39"/>
  <c r="I39"/>
  <c r="D38"/>
  <c r="E38"/>
  <c r="D13" l="1"/>
  <c r="J13" s="1"/>
  <c r="D11"/>
  <c r="E13"/>
  <c r="E11"/>
  <c r="I38"/>
  <c r="J38"/>
  <c r="I41" l="1"/>
  <c r="J36"/>
  <c r="J34"/>
  <c r="I34"/>
  <c r="J31"/>
  <c r="C15"/>
  <c r="C11" s="1"/>
  <c r="J28"/>
  <c r="I28"/>
  <c r="J29"/>
  <c r="I29"/>
  <c r="J27"/>
  <c r="I27"/>
  <c r="J26"/>
  <c r="I26"/>
  <c r="J25"/>
  <c r="I25"/>
  <c r="J24"/>
  <c r="I24"/>
  <c r="J23"/>
  <c r="I23"/>
  <c r="J22"/>
  <c r="I22"/>
  <c r="J21"/>
  <c r="I21"/>
  <c r="I20"/>
  <c r="J19"/>
  <c r="I19"/>
  <c r="C13" l="1"/>
  <c r="I11"/>
  <c r="J11"/>
  <c r="C46"/>
  <c r="I31"/>
  <c r="I15" l="1"/>
  <c r="I13"/>
  <c r="K11"/>
  <c r="J17"/>
  <c r="I17"/>
</calcChain>
</file>

<file path=xl/sharedStrings.xml><?xml version="1.0" encoding="utf-8"?>
<sst xmlns="http://schemas.openxmlformats.org/spreadsheetml/2006/main" count="283" uniqueCount="254">
  <si>
    <t>в том числе:</t>
  </si>
  <si>
    <t>1.</t>
  </si>
  <si>
    <t>2.</t>
  </si>
  <si>
    <t>№ п/п</t>
  </si>
  <si>
    <t>(наименование федеральной целевой программы, государственный заказчик-координатор (государственный заказчик)</t>
  </si>
  <si>
    <t>Форма № 3</t>
  </si>
  <si>
    <t>Наименование строек, объектов, мероприятий по направлению «капитальные вложения»</t>
  </si>
  <si>
    <t>Федеральный бюджет</t>
  </si>
  <si>
    <t>Бюджеты субъектов РФ и местные бюджеты</t>
  </si>
  <si>
    <t>Внебюджетные источники</t>
  </si>
  <si>
    <t>Общий объем финансирования</t>
  </si>
  <si>
    <t>Освоено с начала года за счет всех источников</t>
  </si>
  <si>
    <t>Всего по ФЦП:</t>
  </si>
  <si>
    <t>Бюджетные инвестиции, всего</t>
  </si>
  <si>
    <t>3.</t>
  </si>
  <si>
    <t>Обобщенные показатели
(тыс. рублей)</t>
  </si>
  <si>
    <t>Направление I "Модернизация системы организации воздушного движения":</t>
  </si>
  <si>
    <t>Строительство позиции и установка доплеровского метеорологического локатора в районе аэродрома Элиста, г. Элиста, Республика Калмыкия</t>
  </si>
  <si>
    <t>«Модернизация Единой системы организации воздушного движения Российской Федерации (2009-2020 годы)»,
Министерство транспорта Российской Федерации</t>
  </si>
  <si>
    <t>Создание укрупненных центров Единой системы организации воздушного движения Российской Федерации, в том числе:</t>
  </si>
  <si>
    <t>Разработка и внедрение унифицированных автоматизированных систем планирования использования воздушного пространства</t>
  </si>
  <si>
    <r>
      <t xml:space="preserve">    </t>
    </r>
    <r>
      <rPr>
        <b/>
        <sz val="10"/>
        <rFont val="Times New Roman"/>
        <family val="1"/>
        <charset val="204"/>
      </rPr>
      <t xml:space="preserve"> в том числе:</t>
    </r>
  </si>
  <si>
    <t>2.1.</t>
  </si>
  <si>
    <t>2.1.1</t>
  </si>
  <si>
    <t>техническое перевооружение Хабаровского укрупненного центра, включая оснащение автоматизированной системой организации воздушного движения, г.Хабаровск</t>
  </si>
  <si>
    <t>2.2</t>
  </si>
  <si>
    <t>Модернизация сети авиационной электросвязи и передачи данных, создание инфраструктуры перспективной цифровой сети авиационной электросвязи</t>
  </si>
  <si>
    <t xml:space="preserve">Заместитель Министра транспорта 
Российской Федерации                                      _______________________ </t>
  </si>
  <si>
    <t>Совершенствование аэронавигационного обслуживания полетов в районе аэродромов и на воздушных трассах</t>
  </si>
  <si>
    <t>Техническое перевооружение АМСГ II разряда Курск, аэропорт Курск, г. Курск</t>
  </si>
  <si>
    <t>Техническое перевооружение АМСГ Николаевск-на-Амуре, аэропорт Николаевск-на-Амуре, г. Николаевск-на-Амуре, Хабаровский край</t>
  </si>
  <si>
    <t>Техническое перевооружение АМЦ Чита, аэропорт Чита, г. Чита, Забайкальский край</t>
  </si>
  <si>
    <t>Техническое перевооружение авиационной метеорологической станции гражданской Киренск, аэропорт Киренск, г. Киренск, включая установку: автоматизированной метеорологической измерительной системы с центральным устройством и датчиками для измерения параметров погоды на аэродроме, комплекса приема и обработки бортовой погоды, системы для проведения брифинга, программно-аппаратных комплексов дистанционного обучения авиаметспециалистов, средств отображения метеорологической информации</t>
  </si>
  <si>
    <t>Техническое перевооружение авиационного метеорологического центра Екатеринбург, аэропорт Кольцово, г. Екатеринбург, включая: замену автоматизированной метеорологической измерительной системы и частичную замену датчиков для измерения параметров погоды с учетом двух взлетно-посадочных полос; установку системы интеграции с комплексом средств автоматизации управления воздушным движением, рабочей станции метеорологической автоматизированной радиолокационной сети, комплексов приема и обработки бортовой погоды, автоматизированных рабочих мест, системы для проведения брифинга, системы прогнозирования с реализацией расчетных методов прогнозов опасных для полетов авиации явлений погоды, программно-аппаратных комплексов дистанционного обучения авиаметспециалистов, средств отображения метеорологической информации</t>
  </si>
  <si>
    <t>Главный центр информационных технологий и метеорологического обслуживания авиации Федеральной службы по гидрометеорологии и мониторингу окружающей среды, г. Москва</t>
  </si>
  <si>
    <t xml:space="preserve">     в том числе:</t>
  </si>
  <si>
    <t>3.1.</t>
  </si>
  <si>
    <t xml:space="preserve">Строительство позиции и установка доплеровского метеорологического локатора в районе аэродрома Чебоксары, г. Чебоксары  </t>
  </si>
  <si>
    <t>3.2.</t>
  </si>
  <si>
    <t>Строительство позиции и установка доплеровского метеорологического локатора в районе аэродрома Владимир, г. Владимир</t>
  </si>
  <si>
    <t>3.3.</t>
  </si>
  <si>
    <t>Строительство позиции и установка доплеровского метеорологического локатора в районе аэродрома Рязань, г. Рязань</t>
  </si>
  <si>
    <t>3.4.</t>
  </si>
  <si>
    <t>Строительство позиции и установка доплеровского метеорологического локатора в районе аэродрома Йошкар-Ола, г.Йошкар-Ола</t>
  </si>
  <si>
    <t>3.5.</t>
  </si>
  <si>
    <t>Строительство позиции и установка доплеровского метеорологического локатора в районе аэродрома Саранск, г. Саранск</t>
  </si>
  <si>
    <t>3.6.</t>
  </si>
  <si>
    <t>Строительство позиции и установка доплеровского метеорологического локатора в районе аэродрома Геленджик, г. Геленджик</t>
  </si>
  <si>
    <t>3.7.</t>
  </si>
  <si>
    <t>3.8.</t>
  </si>
  <si>
    <t>Строительство позиции и установка доплеровского метеорологического локатора в районе аэродрома Астрахань,  г.Астрахань</t>
  </si>
  <si>
    <t>3.9.</t>
  </si>
  <si>
    <t>Строительство позиции и установка доплеровского метеорологического локатора в районе аэродрома Калуга, г. Калуга</t>
  </si>
  <si>
    <t>3.10.</t>
  </si>
  <si>
    <t>Строительство позиции и установка доплеровского метеорологического локатора в районе аэродрома Тверь (Мигалово), г. Тверь</t>
  </si>
  <si>
    <t>3.11.</t>
  </si>
  <si>
    <t xml:space="preserve">Строительство позиции и установка доплеровского метеорологического локатора в районе аэродрома Махачкала, г. Махачкала </t>
  </si>
  <si>
    <t>3.12.</t>
  </si>
  <si>
    <t>Строительство позиции и установка доплеровского метеорологического локатора в районе аэродрома Кемерово, г. Кемерово</t>
  </si>
  <si>
    <t>3.13.</t>
  </si>
  <si>
    <t>Строительство позиции и установка доплеровского метеорологического локатора в районе аэродрома Томск, г. Томск</t>
  </si>
  <si>
    <t>3.14.</t>
  </si>
  <si>
    <t>Строительство позиции и установка доплеровского метеорологического локатора в районе аэродрома Колпашево, г. Колпашево, Томская область</t>
  </si>
  <si>
    <t>3.15.</t>
  </si>
  <si>
    <t>Строительство позиции и установка доплеровского метеорологического локатора в районе аэродрома Горно-Алтайск, г.Горно-Алтайск, Томская область</t>
  </si>
  <si>
    <t>3.16.</t>
  </si>
  <si>
    <t>Строительство позиции и установка доплеровского метеорологического локатора в районе аэродрома Новгород , г.Великий Новгород</t>
  </si>
  <si>
    <t>3.17.</t>
  </si>
  <si>
    <t>Строительство позиции и установка доплеровского метеорологического локатора в районе аэродрома Сыктывкар, г. Сыктывкар, Республика Коми</t>
  </si>
  <si>
    <t>3.18.</t>
  </si>
  <si>
    <t>Строительство позиции и установка доплеровского метеорологического локатора в районе аэродрома Ухта, г. Ухта, Республика Коми</t>
  </si>
  <si>
    <t>3.19.</t>
  </si>
  <si>
    <t>Строительство позиции и установка доплеровского метеорологического локатора в районе аэродрома Ульяновск (Центральный), г. Ульяновск</t>
  </si>
  <si>
    <t>3.20.</t>
  </si>
  <si>
    <t>Строительство позиции и установка доплеровского метеорологического локатора в районе аэродрома Пенза, г.Пенза</t>
  </si>
  <si>
    <t>3.21.</t>
  </si>
  <si>
    <t>Строительство позиции и установка доплеровского метеорологического локатора в районе аэродрома Красный Кут, г.Красный Кут, Саратовская область.</t>
  </si>
  <si>
    <t>3.22.</t>
  </si>
  <si>
    <t>Строительство позиции и установка доплеровского метеорологического локатора в районе аэродрома Кольцово, г. Екатеринбург</t>
  </si>
  <si>
    <t>3.23.</t>
  </si>
  <si>
    <t>Строительство позиции и установка доплеровского метеорологического локатора в районе аэродрома Североуральск, г.Североуральск, Свердловская область</t>
  </si>
  <si>
    <t>3.24.</t>
  </si>
  <si>
    <t>3.25.</t>
  </si>
  <si>
    <t>3.26.</t>
  </si>
  <si>
    <t>Техническое перевооружение АМСГ II разряда Йошкар-Ола, аэропорт Йошкар-Ола, г. Йошкар-Ола, Республика Марий Эл</t>
  </si>
  <si>
    <t>3.27.</t>
  </si>
  <si>
    <t>3.28.</t>
  </si>
  <si>
    <t>Техническое перевооружение АМСГ Тамбов, аэропорт Тамбов, г. Тамбов</t>
  </si>
  <si>
    <t>3.29.</t>
  </si>
  <si>
    <t>Техническое перевооружение АМСГ Ярославль, аэропорт Ярославль (Туношна), Ярославская область</t>
  </si>
  <si>
    <t>3.30.</t>
  </si>
  <si>
    <t>Техническое перевооружение АМСГ Таганрог, аэропорт Таганрог, г. Таганрог, Ростовская область</t>
  </si>
  <si>
    <t>3.31.</t>
  </si>
  <si>
    <t>Техническое перевооружение АМЦ Южно-Сахалинск, аэропорт Южно-Сахалинск, г. Южно-Сахалинск</t>
  </si>
  <si>
    <t>3.32.</t>
  </si>
  <si>
    <t>3.33.</t>
  </si>
  <si>
    <t>Техническое перевооружение АМСГ Ноглики, аэропорт Ноглики, пос. Ноглики, Сахалинская область</t>
  </si>
  <si>
    <t>3.34.</t>
  </si>
  <si>
    <t>Техническое перевооружение ОГ Тында, аэропорт Тында, г. Тында, Хабаровский край</t>
  </si>
  <si>
    <t>3.35.</t>
  </si>
  <si>
    <t>Техническое перевооружение АМСГ Анадырь, аэропорт Анадырь, г. Анадырь, Чукотский АО</t>
  </si>
  <si>
    <t>3.36.</t>
  </si>
  <si>
    <t>Техническое перевооружение АМСГ Усть-Камчатск, аэропорт Усть-Камчатск, пос. Усть-Камчатск, Камчатский край</t>
  </si>
  <si>
    <t>3.37.</t>
  </si>
  <si>
    <t>Техническое перевооружение АМСГ Тигиль, аэропорт Тигиль, с. Тигиль, Камчатский край</t>
  </si>
  <si>
    <t>3.38.</t>
  </si>
  <si>
    <t>3.39.</t>
  </si>
  <si>
    <t>Техническое перевооружение АМЦ Иркутск, аэропорт Иркутск, г. Иркутск</t>
  </si>
  <si>
    <t>3.40.</t>
  </si>
  <si>
    <t>Техническое перевооружение АМСГ Братск, аэропорт Братск, г. Братск, Иркутская область</t>
  </si>
  <si>
    <t>3.42.</t>
  </si>
  <si>
    <t>3.43.</t>
  </si>
  <si>
    <t>Техническое перевооружение зонального АМЦ Новосибирск, аэропорт Толмачево, г. Обь-4, Новосибирская область</t>
  </si>
  <si>
    <t>3.44.</t>
  </si>
  <si>
    <t>Техническое перевооружение АМСГ Кемерово, аэропорт Кемерово, г. Кемерово</t>
  </si>
  <si>
    <t>3.45.</t>
  </si>
  <si>
    <t>Техническое перевооружение АМСГ Томск, аэропорт Томск (Богашево), п. Аэропорт, Томский район, Томская область</t>
  </si>
  <si>
    <t>3.46.</t>
  </si>
  <si>
    <t xml:space="preserve">Техническое перевооружение АМЦ Красноярск, аэропорт Емельяново, г. Красноярск </t>
  </si>
  <si>
    <t>3.47.</t>
  </si>
  <si>
    <t>Техническое перевооружение АМЦ Пулково, аэропорт Пулково, г. Санкт-Петербург</t>
  </si>
  <si>
    <t>3.48.</t>
  </si>
  <si>
    <t>Техническое перевооружение АМЦ Сыктывкар, аэропорт Сыктывкар, г. Сыктывкар</t>
  </si>
  <si>
    <t>3.49.</t>
  </si>
  <si>
    <t>Техническое перевооружение АМСГ II разряда Васьково, аэропорт Васьково, г. Архангельск</t>
  </si>
  <si>
    <t>3.50.</t>
  </si>
  <si>
    <t>Техническое перевооружение авиационного метеорологического центра Самара, аэропорт Курумоч, г. Самара, включая: замену автоматизированной метеорологической измерительной системы и частичную замену  датчиков для измерения параметров погоды с учетом двух взлетно-посадочных полос; установку системы интеграции с комплексом средств автоматизации управления воздушным движением, рабочей станции метеорологической автоматизированной радиолокационной сети, комплексов приема и обработки бортовой погоды, автоматизированных рабочих мест, систем для проведения брифинга; системы прогнозирования с реализацией расчетных методов прогнозов опасных для полетов авиации явлений погоды, программно-аппаратных комплексов дистанционного обучения авиаметспециалистов, средств отображения метеорологической информации</t>
  </si>
  <si>
    <t>3.51.</t>
  </si>
  <si>
    <t>Техническое перевооружение АМСГ I разряда Оренбург, аэропорт Оренбург, г. Оренбург</t>
  </si>
  <si>
    <t>3.52.</t>
  </si>
  <si>
    <t>Техническое перевооружение АМСГ II разряда Орск, аэропорт Орск, г. Орск, Оренбургская область</t>
  </si>
  <si>
    <t>3.53.</t>
  </si>
  <si>
    <t>Техническое перевооружение АМСГ I разряда Ульяновск, аэропорт Ульяновск (Баратаевка), г. Ульяновск</t>
  </si>
  <si>
    <t>3.54.</t>
  </si>
  <si>
    <t>Техническое перевооружение АМЦ Ханты-Мансийск, аэропорт Ханты-Мансийск, г. Ханты-Мансийск, Ханты-Мансийский автономный округ-Югра</t>
  </si>
  <si>
    <t>3.55.</t>
  </si>
  <si>
    <t>Техническое перевооружение АМСГ II разряда Ноябрьск, аэропорт Ноябрьск, г. Ноябрьск, Ямало-Ненецкий автономный округ</t>
  </si>
  <si>
    <t>3.56.</t>
  </si>
  <si>
    <t>3.57.</t>
  </si>
  <si>
    <t>Субсидии в объекты гос. собственности РФ, всего</t>
  </si>
  <si>
    <t>Строительство позиции и установка доплеровского метеорологического локатора в районе аэродрома Надым,  г.Надым, Ямало-Ненецкий автономный округ</t>
  </si>
  <si>
    <t>Строительство позиции и установка доплеровского метеорологического локатора  в районе аэродрома Охотск, г.Охотск, Хабаровский край</t>
  </si>
  <si>
    <t>2.1.1.</t>
  </si>
  <si>
    <t>Реконструкция и техническое перевооружение Калининградского центра ЕС ОрВД, включая поставку оборудования, не входящего в смету стройки, г. Калининград, Калининградская область</t>
  </si>
  <si>
    <t>2.1.2.</t>
  </si>
  <si>
    <t>2.1.3.</t>
  </si>
  <si>
    <t>2.1.4.</t>
  </si>
  <si>
    <t>2.1.5.</t>
  </si>
  <si>
    <t>2.1.6.</t>
  </si>
  <si>
    <t>Техническое перевооружение Ростовского укрупненного центра, включая замену автоматизированной системы организации воздушного движения, г. Ростов-на-Дону</t>
  </si>
  <si>
    <t>2.1.7.</t>
  </si>
  <si>
    <t>Строительство технологического здания и оснащение автоматизированной системой организации воздушного движения Санкт-Петербургского укрупненного центра ЕС ОрВД, г. Санкт-Петербург</t>
  </si>
  <si>
    <t>2.1.8.</t>
  </si>
  <si>
    <t>2.1.10.</t>
  </si>
  <si>
    <t>Техническое перевооружение Якутского укрупненного центра ЕС ОрВД, включая оснащение автоматизированной системой организации воздушного движения, г. Якутск</t>
  </si>
  <si>
    <t xml:space="preserve">Проходят согласования между Государственным заказчиком и застройщиком договор на разработку технического проекта автоматизированной системы организации воздушного движения, устраняются замечания к техническому заданию.
Ведется подготовка договора на оснащение автоматизированной системы организации воздушного движения.
Запрошена ведомость поставки автоматизированной системы организации воздушного движения и спецификации изготовления 2014 года согласно
техническому заданию на  автоматизированную систему организации воздушного движения, монтажные и пуско-наладочные работы
Ведется подготовка договора на проверку смет.
</t>
  </si>
  <si>
    <t>Строительство технологического здания и оснащение автоматизированной системой организации воздушного движения Тюменского укрупненного центра ЕС ОрВД, г. Тюмень</t>
  </si>
  <si>
    <t>Реконструкция и техническое перевооружение Магаданского укрупненного центра ЕС ОрВД, включая строительство технологического здания  (площадью до 1300 кв.м), г. Магадан, Магаданская область</t>
  </si>
  <si>
    <t>Строительство технологического здания и оснащение автоматизированной системой организации воздушного движения Екатеринбургского укрупненного центра ЕС ОрВД, г. Екатеринбург</t>
  </si>
  <si>
    <t>2.3.</t>
  </si>
  <si>
    <t>2.4.</t>
  </si>
  <si>
    <t>Строительство зданий и сооружений для размещения авиационного поисково-спасательного центра с координационным центром поиска и спасания,г.Петропавловск-Камчатский.ПИР.</t>
  </si>
  <si>
    <t>Строительство зданий и сооружений авиационных поисково-спасательных центров единой системы авиационно-космического поиска и спасания для эффективной организации поисково-спасательной службы и обеспечения координации проведения поисково-спасательных операций в пределах зоны поиска и спасения</t>
  </si>
  <si>
    <t>2.5.2.</t>
  </si>
  <si>
    <t>2.5.1.</t>
  </si>
  <si>
    <t>2.5.</t>
  </si>
  <si>
    <t>Направление III "Развитие единой системы авиационно-космического поиска и спасания"</t>
  </si>
  <si>
    <t>Направление II "Развитие метеорологического обеспечения аэронавигации"</t>
  </si>
  <si>
    <t>Реконструкция технологического здания (площадью 1280 кв. м) и техническое перевооружение Иркутского укрупненного центра ЕС ОрВД, включая оснащение  автоматизированной системой организации воздушного движения,                                              г. Иркутск, Иркутская область</t>
  </si>
  <si>
    <t>Реконструкция технологического здания (площадью 2800 кв. м) и техническое перевооружение Самарского укрупненного центра ЕС ОрВД, включая оснащение автоматизированной системой организации воздушного движения,                                                            г. Самара</t>
  </si>
  <si>
    <t>Реконструкция технологического здания и техническое перевооружение Новосибирского укрупненного центра ЕС ОрВД, включая оснащение автоматизированной системой организации воздушного движения,                                                      г. Новосибирск</t>
  </si>
  <si>
    <t>Техническое перевооружение Якутского укрупненного центра ЕС ОрВД, включая оснащение автоматизированной системой организации воздушного движения,                                                                                          г. Якутск</t>
  </si>
  <si>
    <t>Строительство зданий и сооружений для размещения авиационного поисково-спасательного центра с координационным центром поиска и спасания, г. Хабаровск</t>
  </si>
  <si>
    <t>Строительство позиции и установка доплеровского метеорологического локатора  в аэропорту Ростов-на-Дону, г.Ростов-на-Дону</t>
  </si>
  <si>
    <t>Строительство позиции и установка доплеровского метеорологического локатора  в районе аэродрома Орел, г.Орел</t>
  </si>
  <si>
    <t>Строительство позиции и установка доплеровского метеорологического локатора  в районе аэродрома Тула, г.Тула</t>
  </si>
  <si>
    <t>3.58.</t>
  </si>
  <si>
    <t>3.59.</t>
  </si>
  <si>
    <t>3.60.</t>
  </si>
  <si>
    <t>Работы ведутся согласно календарного плана к договору №36/14 от 15.10.2013г.  Подписано доп.соглашение № 2 от 24.04.2014. Заключен договор № ИА-13-302-1695(926081) от 05.03.2014 г. на осуществление технологического присоединения к электрическим сетям.</t>
  </si>
  <si>
    <t>Заключен договор № 5-14  от 25.03.2014 г. Выполняются ПИР.</t>
  </si>
  <si>
    <t>Заключен договор № 11-14  от 25.03.2014 г. Выполняются ПИР.</t>
  </si>
  <si>
    <t xml:space="preserve">Проводится процедура подписания дополнительного соглашения к контракту №РЛ-16/12-ТУЛ от 30.03.2012г. </t>
  </si>
  <si>
    <t xml:space="preserve">Проводится процедура подписания дополнительного соглашения к контракту №РЛ-12/12-ОР от 30.03.2012г. </t>
  </si>
  <si>
    <t xml:space="preserve">Проводится процедура подписания дополнительного соглашения к контракту №07Г/10/Упр/1Рц от 27.12.2010г. </t>
  </si>
  <si>
    <t>Техническое перевооружение Красноярского укрупненного центра ЕС ОрВД, включая оснащение автоматизированной системой организации воздушного движения, г. Красноярск</t>
  </si>
  <si>
    <t>4.</t>
  </si>
  <si>
    <t>Межбюджетные субсидии субъектам РФ, всего</t>
  </si>
  <si>
    <t>Исполнитель: Жило Елена Васильевна
Телефон:+7 (499) 262-48-40
e-mail:zhilo@ppp-transport.ru</t>
  </si>
  <si>
    <t>Заключен договор № 20-14  от 25.03.2014 г. Выполняются ПИР. Заключен договор на поставку оборудования №47-14 от 25.07.2014. Оборудование поставлено, осуществлена оплата.</t>
  </si>
  <si>
    <t xml:space="preserve">Произведена оплата отчетных документов по осуществлению авторского надзора за проведенными работами. Строительство объекта завершено. Уровень технической готовности 100%.   
15.12.2014 генеральным директором утвержден акт формы КС–14.
29.12.2014 получено ЗОС (Заключение о соответствии)  на объект № 798.
Финансирование предусмотрено переходящим остатком денежных средств с 2013 года и включено  в уточненный План мероприятий по ФЦП "Модернизация Единой системы организации воздушного движения Российской Федерации (2009-2020 годы)".
  </t>
  </si>
  <si>
    <t>Проведены общестроительные работы, монтажные работы по установке охранной и пожарной сигнализации, сети связи, работы по благоустройству (устройство фасада, ливневой канализации, парковки автомобилей, ремонт лестниц).
Выполнена огнезащита металлоконструкций пристраиваемой лестницы, монтаж сэндвич-панелей пристраиваемой лестницы.
Приняты к учету и оплачены работы по устройству парковки автомобилей. 
Уровень технической готовности объекта 97% .
Завершается устранение недостатков – отделочные работы на пристраиваемой пожарной лестнице.</t>
  </si>
  <si>
    <t xml:space="preserve">- завершено оснащение Магаданского  укрупненного центра ЕС ОрВД унифицированной интегрированной автоматизированной подсистемой планирования использования воздушного пространства, являющейся составной частью автоматизированной системы организации воздушного движения Магаданского УЦ ЕС ОрВД. Подсистема введена в эксплуатацию с 11.06.2014 г. и обеспечивает автоматизирование решение задач планирования использования воздушного пространства в Магаданском укрупненном центре ЕС ОрВД, а также информационную поддержку по плановой информации комплекса систем автоматизации управления воздушным движением  Магаданского УЦ ЕС ОрВД;
- завершено оснащение Иркутского укрупненного центра ЕС ОрВД унифицированной интегрированной автоматизированной подсистемой планирования использования воздушного пространства, являющейся составной частью автоматизированной системы организации воздушного движения Иркутского УЦ ЕС ОрВД. Подсистема введена в эксплуатацию с 29.12.2014 г. и обеспечивает автоматизирование решение задач планирования использования воздушного пространства в Иркутском укрупненном центре ЕС ОрВД, а также информационную поддержку по плановой информации комплекса систем автоматизации управления воздушным движением  Иркутского УЦ ЕС ОрВД;
- завершены работы, по оснащению Новосибирского укрупненного центра ЕС ОрВД комплексом средств автоматизации планирования использования воздушного пространства зональных/ укрупненных центров, проведены приемо-сдаточные и эксплуатационные испытания. Подсистема готова к эксплуатации, обеспечивает автоматизирование решение задач планирования использования воздушного пространства в Новосибирском укрупненном центре ЕС ОрВД и  в зоне ответственности Новосибирского ЗЦ ЕС ОрВД. Срок ввода в эксплуатацию январь 2015 года;
- завершены работы по изготовлению, монтажу и пуско-наладке оборудования комплекса средств автоматизации планирования использования воздушного пространства районного центра «СИНТЕЗ-ПИВП» для 
- завершены работы, по оснащению Симферопольского районно-диспетчерского центра. комплексом средств автоматизации планирования использования воздушного пространства «СИНТЕЗ-ПИВП» введен в штатную эксплуатацию 30.09.2014.
- Продолжаются работы по созданию и внедрению комплексов технических и программных средств для оснащения Централизованной службы обработки планов полетов и Центра организации потоков воздушного движения в составе Главного центра ЕС ОрВД (комплекс средств автоматизации планирования использования воздушного пространства (КСА ПИВП) ГЦ-1). В сентябре 2014 завершены комплексные испытания системы, приемочные испытания комплекса средств автоматизации планирования использования воздушного пространства (КСА ПИВП) ГЦ-1 намечены на январь 2015 года.
</t>
  </si>
  <si>
    <t>Объект введен в эксплуатацию.</t>
  </si>
  <si>
    <t>Заключен договор № 19-14  от 25.03.2014 г. Завершены работы по разработке ПИР.</t>
  </si>
  <si>
    <t>Заключен договор № 13-14  от 25.03.2014 г. Завершены работы по разработке ПИР.</t>
  </si>
  <si>
    <t>Заключен договор № 7-14  от 25.03.2014 г. Завершены работы по разработке ПИР.</t>
  </si>
  <si>
    <t>Заключен договор № 6-14  от 25.03.2014 г. Завершены работы по разработке ПИР.</t>
  </si>
  <si>
    <t>Заключен договор № 8-14  от 25.03.2014 г. Завершены работы по разработке ПИР.</t>
  </si>
  <si>
    <t>Заключен договор № 15-14  от 25.03.2014 г. Завершены работы по разработке ПИР.</t>
  </si>
  <si>
    <t>Заключен договор № 17-14  от 25.03.2014 г. Завершены работы по разработке ПИР.</t>
  </si>
  <si>
    <t>Заключен договор № 10-14  от 25.03.2014 г.Завершены работы по разработке ПИР.</t>
  </si>
  <si>
    <t>Заключен договор № 14-14  от 25.03.2014 г. Завершены работы по разработке ПИР.</t>
  </si>
  <si>
    <t>Заключен договор №16-14  от 25.03.2014 г. Завершены работы по разработке ПИР.</t>
  </si>
  <si>
    <t>Заключен договор № 9-14   от 25.03.2014 г. Завершены работы по разработке ПИР.</t>
  </si>
  <si>
    <t>Заключен договор №18-14  от 25.03.2014 г. Завершены работы по разработке ПИР.</t>
  </si>
  <si>
    <t>Заключен договор №12-14  от 25.03.2014 г.Завершены работы по разработке ПИР.</t>
  </si>
  <si>
    <t xml:space="preserve">Проведены работы по выбору позиции для установки ДМРЛ. Осуществляется оформление земельного участка.  </t>
  </si>
  <si>
    <t xml:space="preserve">Договор  №РЛ-19/13-ПНЗ от 27.02.13. Выполнены ПИР. Осуществлена поставка технологического оборудования и проведена оплата </t>
  </si>
  <si>
    <t>Договор  № РЛ-19/13-ПНЗ от 27.02.13. Выполнены ПИР. Осуществлена поставка технологического оборудования и проведена оплата .</t>
  </si>
  <si>
    <t>Договор № РЛ-18/12-УЛ  от 30.03.12. Осуществлена поставка технологического оборудования и проведена оплата .</t>
  </si>
  <si>
    <t>Договор № РЛ-20/13-УХТ от 17.04.13.</t>
  </si>
  <si>
    <t>Договор  № РЛ-17/13-НВГ от 27.02.13. Выполнены ПИР. Осуществлена поставка технологического оборудования и проведена оплата .</t>
  </si>
  <si>
    <t xml:space="preserve">Проведены работы по выбору позиции для установки ДМРЛ. Осуществляется оформление земельного участка.  нтей» </t>
  </si>
  <si>
    <t xml:space="preserve">Договор  №РЛ-16/13-МХЧ от 27.02.13. Выполнены ПИР, проектная документация направлена ГГЭ. Осуществлена поставка технологического оборудования и проведена оплата </t>
  </si>
  <si>
    <t>Договор №РЛ-25/12-ТВ  от 15.12.12.  Выполнены ПИР.</t>
  </si>
  <si>
    <t xml:space="preserve">Договор  № РЛ-14/13-КЛГ от 27.02.13. Выполнены ПИР. Осуществлена поставка технологического оборудования и проведена оплата </t>
  </si>
  <si>
    <t>Рработы введутся в соответствии с гос.контрактом  № 1- СМР от 27.12.10.</t>
  </si>
  <si>
    <t xml:space="preserve">Работы введутся в соответствии с календарым планом  и договором № РЛ-14/12-ЭЛ  от 30.03.12.  </t>
  </si>
  <si>
    <t xml:space="preserve">Работы введутся в соответствии с календарым планом  и договором № РЛ-11/12-ГЛ  от 30.03.12. </t>
  </si>
  <si>
    <t xml:space="preserve">Договор № РЛ-13/12-САР  от 30.03.12.  Выполнены ПИР. </t>
  </si>
  <si>
    <t xml:space="preserve">Договор № РЛ-12/13-ЙОШ от 27.02.13. Выполнены ПИР. Осуществлена поставка технологического оборудования и проведена оплата </t>
  </si>
  <si>
    <t xml:space="preserve">Договор  № РЛ-13/13-РЯЗ от 27.02.13. Выполнены ПИР. Осуществлена поставка технологического оборудования и проведена оплата </t>
  </si>
  <si>
    <t xml:space="preserve">Договор № РЛ-11/13-ВЛ от 27.02.13.  Выполнены ПИР. Осуществлена поставка технологического оборудования и проведена оплата </t>
  </si>
  <si>
    <t xml:space="preserve">Договор № РЛ-10/13-ЧЕБ от 27.02.13. Выполнены ПИР. Осуществлена поставка технологического оборудования и проведена оплата </t>
  </si>
  <si>
    <t xml:space="preserve">Прмечание: По направлению капитальные вложения:
-выполнены работы (освоение) в 2014 году по программе на 2 363 970,5 тыс. рублей, из них:
- за счет ранее выплаченных авансов – 538 485,0 тыс. рублей ;
- за счет финансирования 2014 года – 1 825 485,5 тыс. рублей (43 % годового задания).
</t>
  </si>
  <si>
    <t>2.5.3.</t>
  </si>
  <si>
    <t>Строительство зданий и сооружений для размещения авиационного поисково-спасательного центра, г.Мурманск</t>
  </si>
  <si>
    <t>Строительство зданий и сооружений для размещения авиационного поисково-спасательного центра с координационным центром поиска и спасания, г. Санкт-Петербург</t>
  </si>
  <si>
    <t>Строительство зданий и сооружений для размещения авиационного поисково-спасательного центра с координационным центром поиска и спасания, г. Ростов-на-Дону</t>
  </si>
  <si>
    <t>Результаты реализации программных мероприятий по направлению "капитальные вложения"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 I квартал 2015 года в рамках федеральной целевой программы</t>
  </si>
  <si>
    <t>Источники и объемы финансирования за I квартал 2015 года                                                                                                                        (тыс. рублей)</t>
  </si>
  <si>
    <t>Бюджетные назначения по программе на 2015 год</t>
  </si>
  <si>
    <t>Предусмот-рено утвержден-ной ФЦП на 2015 год</t>
  </si>
  <si>
    <t>Фактические расходы за I квартал 2015 года</t>
  </si>
  <si>
    <t>Кассовые 
расходы 
госзаказчика за I  квартал            2015 года</t>
  </si>
  <si>
    <t>Предусмотрено на 2015 год</t>
  </si>
  <si>
    <t>Кассовые расходы и фактические расходы                за  I квартал 2015 года</t>
  </si>
  <si>
    <t>Выполненные работы за  I квартал 2015 года                        
(в натуральных показателях)</t>
  </si>
  <si>
    <t>Окончательная оплата работ, выполненных в 2014 году (подготовка диспетчерского персонала, эксплуатационные испытания автоматизированной системы организации воздушного движения).
Финансирование предусмотрено переходящим остатком денежных средств с 2014 года и включено  в уточненный План мероприятий ФГУП «Госкорпорация по ОрВД» по ФЦП «Модернизация Единой системы организации воздушного движения Российской Федерации (2009-2020 годы)».
Иркутский укрупненный центр ЕС ОрВД введен в эксплуатацию Приказом № 728 от 29.12.2014</t>
  </si>
  <si>
    <t>Рассмотрена проектная документация на строительство технологического здания и оснащение автоматизированной системой организации воздушного движения и с замечаниями возвращена в ОАО «Концерн ПВО «Алмаз-Антей».</t>
  </si>
  <si>
    <t>Проводится сбор и анализ исходных данных для разработки проекта технического задания на выполнение работ по объекту.</t>
  </si>
  <si>
    <t>Проект государственного контракта согласован Росавиацией и направлен на подписание в ОАО «Концерн ПВО «Алмаз-Антей».
Получено обращение ОАО «Концерн ПВО «Алмаз-Антей» с предложением увеличения стоимости оборудования автоматизированной системы организации воздушного движения в связи со снижением курса рубля по отношению к основным иностранным валютам. Согласно данному письму подписание государственного контракта в 2015 году на строительство объекта  Санкт-Петербургского укрупненного центра ЕС ОрВД с твердой стоимостью, основанной на положительном заключении ФАУ «Главгосэкспертиза России» по сметной документации № 1325-14/ГГЭ-9497/10, не представляется возможным до проведения повторной проверки достоверности сметной стоимости в ФАУ «Главгосэкспертиза России» и корректировки лимитов финансирования в ФЦП.</t>
  </si>
  <si>
    <t>Завершена  разработка проектной документации на выполнение работ по реконструкции существующего технологического здания и оснащениюавтоматизированной системой организации воздушного движения Новосибирского укрупнённого центра и сдана 30.03.2015 на проверку в ФАУ «Главгосэкспертиза России».</t>
  </si>
  <si>
    <t xml:space="preserve">Разработан технический проект автоматизированной системы организации воздушного движения Красноярского УЦ, материалы технического проекта на рассмотрении, комиссия по приемке данных материалов планируется на апрель 2015 года.
</t>
  </si>
  <si>
    <t xml:space="preserve">ГКУ «Служба Государственного заказчика РС(Я)» проводится конкурс на корректировку проектной документации по объекту.
С учетом обеспечения строительной готовности помещений технологического здания под монтаж оборудования в 4 квартале 2016 года, заключение договора на оснащение автоматизированной системой организации воздушного движения планируется в 2016 году.
</t>
  </si>
  <si>
    <t xml:space="preserve">Разработана проектная документация по объекту и получено положительное заключение ФАУ «Главгосэкспертиза России» №340-15/ГГЭ-9807/09 от 12.03.2015 (проектная документация, изыскания) и отрицательное – №350-15/ГГЭ-9807/10 от 13.03.2015 (проверка достоверности сметной стоимости).
Проводятся работы по устранению замечаний ФАУ «Главгосэкспертиза России» к проектно-сметной документации, выявленные при проверке достоверности определения сметной стоимости объекта капитального строительства.
</t>
  </si>
  <si>
    <t xml:space="preserve"> В I квартале 2015 года по данному мероприятию выполнены следующие индикаторы и показатели:
По индикатору «Число введенных в эксплуатацию доплеровских азимутально-дальномерных радиомаяков, радиотехнических систем ближней навигации, дальномерных радиомаяков»:
Проводятся работы по вводу в эксплуатацию систем ближней навигации(DME, VOR/DME, DVOR/DME) в аэропортах: Бодайбо, Хатанга, Ухта, Петропавловск-Камчатский, Южно-Сахалинск, Тихорецк, Вешенская, Передовая, Солодники, Зензели, Претория.
По индикатору «Число введенных в эксплуатацию средств автоматизации управления воздушным движением аэродромов»:
 В части оснащения комплексом технических средств автоматизации УВД (КТС АУВД) Петропавловск-Камчатского центра ОВД в связи с задержкой строительной готовности нового здания КДП (планируется к 01.06.2015) разрабатывается дополнительное соглашение № 1 к договору № 292/14 от 17.10.2014 в части изменения сроков выполнения монтажных и пуско-наладочных работ, приемочных и эксплуатационных испытаний (этапы № 2 и № 3 договора). Проводятся подготовительные работы для выполнения монтажных и пуско-наладочных работ оборудования РЦ и тренажера, размещаемых в существующих зданиях.
 В части оснащения КТС АУВД аэродрома Хабаровск выполнены монтажные и пуско-наладочные работы, проведены приемо-сдаточные испытания в соответствии с приказом филиала «Аэронавигация Дальнего Востока» № 126 от 13.03.2015, отчетные документы по выполнению договора на стадии оформления.
 В части оснащения КТС АУВД Каспийского центра ОВД (Махачкала) разработано техническое задание на поставку оборудования и направлено для согласования предприятиям – поставщикам оборудования. По индикатору «Число введенных в эксплуатацию аэродромных радиолокационных комплексов (модернизация)»:
Проводятся работы по монтажу и пуско-наладке, вводу в эксплуатацию аэродромных радиолокационных комплексов в аэропортах Лешуконское, Ухта;
Доставлены на позиции оборудование: Белгород, Магадан, Воронеж, Оссора; Заключены договора на строительно-монтажные работы на объектах: Белгород, Магадан, Оссора. 
По индикатору «Число введенных в эксплуатацию трассовых радиолокаторов»: Проводится разработка проектно-сметной документации по модернизации трассовых радиолокаторов в аэропортах Сыктывкар, Якутск, Тюмень, Новокузнецк. Ввиду отсутствия проектно-сметной документации работы по модернизации трассовых радиолокаторов по ФЦП в 2015 году не проводятся.
По индикатору «Число введенных в эксплуатацию средств вторичной радиолокации»: Проводятся работы по вводу в эксплуатацию МВРЛ в аэропорте Нижнеудинск, осуществлена доставка МВРЛ в аэропорт Вилюйск, проводится согласование договора поставки, монтажных и пусконаладочных работ МВРЛ «Аврора» по позиции Уфа.
По индикатору «Число введенных в эксплуатацию средств автоматического зависимого наблюдения (вещательного типа)»:
В аэропортах Аян. Тында, Чумикан, им. Полины Осипенко завершены работы по монтажу, пуско-наладке оборудования АЗН-В 1090 ES (НС-1А) и проведено сопряжение с комплексами систем автоматизации управления воздушным движением на объектах установки. Проведены летные проверки оборудования и изданы приказы о вводе в эксплуатацию в аэропортах Аян, Тында, Чумикан, им. Полиры Осипенко.  Также проводятся работы по монтажу, пуско-наладке оборудования АЗН-В 1090 ES (НПС (Норматив пропускной способности) «Сонар») и сопряжение с комплексами систем автоматизации управления воздушным движением на объектах установки в аэропортах: Пенза, Саратов, Казань, Чебоксары, Уфа, Ульяновск, Самара, Оренбург, Орск, Бугульма.
</t>
  </si>
  <si>
    <t xml:space="preserve">За 3 месяца 2015 года по данному мероприятию выполнены следующие индикаторы и показатели:
• По индикатору «Число введенных в эксплуатацию центров коммутации сообщений»
Оборудование ЦКС (центр коммутации сообщений) введено в эксплуатацию: Астрахань, Махачкала, Хабаровск, Владивосток.
По индикатору «Число введенных в эксплуатацию узлов опорной сети цифровой сети интегрированной авиационной фиксированной связи»:   Выполняются работы по подготовке технического задания, спецификации поставки для заключения договора на оснащение оборудованием 10 узлов ОПСС (Опорная подсеть связи)верхнего уровня на объектах: (Центральный узел связи (Главный центр), Санкт-Петербург (2 узла.), Самара, Магадан, Сыктывкар, Тюмень, Хабаровск, Иркутск (2 узла)).   Работы по выполнению договоров на поставку центров AMHS Хабаровск и Пулково выполняются в соответствии с календарным планом. Ведется согласование спецификации оборудования для поставки центров AMHS: Иркутск, Новосибирск.
По индикатору «Число введенных в эксплуатацию приемо-передающих центров и центров обработки данных сети передачи данных «воздух-земля» в диапазоне высоких частот»:
Договор на выполнение работ по дооснащению Магаданского районного центра филиала «Аэронавигация Северо-Востока» и оснащению Хабаровского районного центра филиала «Аэронавигация Дальнего Востока» ФГУП «Госкорпорация по ОрВД» средствами радиосвязи высоких частот в рамках создания авиационной сети связи и передачи данных ДКМВ (декаметровые волны) диапазона. Работы выполняются в соответствии с календарным планом.  По индикатору «Число введенных в эксплуатацию земных станций спутниковой связи»:   В стадии выполнения договоры на поставку земных станций спутниковой связи на объеты: Жиганск; Олекминск; Ленск. Работы выполняются в соответствии с календарным планом.    По индикатору «Число введенных в эксплуатацию автоматизированных приемо-передающих центров»:
В стадии выполнения находятся договоры на поставку оборудования автоматизированных приемо-передающих центров в центры организации воздушного движения: Тюмень, Нижнеудинск, Киренск, Могоча, Воркута, Мирный, Усинск, Архангельск, Санкт-Петербург, Котлас, Нарьян-Мар, Казань, Благовещенск, Уфа, Оренбург, Нельман – РТР (радиотранслятор), Зея- РТР (радиотранслятор), Хабаровск – РТР (радиотранслятор). Работы выполняются в соответствии с календарным планом    По индикатору «Число введенных в эксплуатацию средств связи диапазонов очень высоких частот, высоких частот и метеовещания службы автоматической передачи информации в районе аэродрома»:   Договоры на поставку оборудования средств связи диапазонов очень высоких частот находятся в стадии выполнения. Всего - 15 изд., из них центры организации воздушного движения аэропорт Ноябрьск - 5 изд., аэропорт Надым - 10 изд. Работы выполняются в соответствии с календарным планом.
Также в 2015 году проводятся работы по оснащению радиомаячными системами посадки: Уфа, Волгоград, Норильск, Нерюнгри, Самара, Ухта, Астрахань, Иркутск. 
В рамках оснащения аэропорта Тюмень (Рощино) установлена Система коммутации речевой связи (СКРС) «Мегафон».
</t>
  </si>
  <si>
    <t>Выполнено 20% работ по устройству железобетонного каркаса здания, армирование колонн, частично выполнены железобетонные работы по перекрытию второго этажа здания авиационного поисково-спасательного центра.</t>
  </si>
  <si>
    <t>В соответсвии с поручением Заместителя Председателя Правительства Российской Федерации А.В. Дворковича от 31.12.2014 № АД-П9-9707  заключение новых контрактов по реализации инвестиционных проектов временно приостановлено до соответствующего решения Правительства Российской Федерации.</t>
  </si>
  <si>
    <t>2.5.4.</t>
  </si>
  <si>
    <t xml:space="preserve"> </t>
  </si>
  <si>
    <t xml:space="preserve"> "Развитие метеорологического обеспечения аэронавигации"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</si>
</sst>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2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i/>
      <u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Times New Roman CYR"/>
      <charset val="204"/>
    </font>
    <font>
      <sz val="10"/>
      <color indexed="8"/>
      <name val="Times New Roman CYR"/>
      <charset val="204"/>
    </font>
    <font>
      <sz val="10"/>
      <color theme="1"/>
      <name val="Times New Roman"/>
      <family val="1"/>
      <charset val="204"/>
    </font>
    <font>
      <sz val="10"/>
      <name val="Times New Roman CYR"/>
    </font>
    <font>
      <b/>
      <i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/>
    <xf numFmtId="0" fontId="5" fillId="0" borderId="0"/>
    <xf numFmtId="9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5" fillId="0" borderId="0"/>
  </cellStyleXfs>
  <cellXfs count="171">
    <xf numFmtId="0" fontId="0" fillId="0" borderId="0" xfId="0"/>
    <xf numFmtId="0" fontId="0" fillId="0" borderId="0" xfId="0" applyFont="1" applyFill="1"/>
    <xf numFmtId="164" fontId="0" fillId="0" borderId="0" xfId="0" applyNumberFormat="1" applyFont="1" applyFill="1" applyAlignment="1">
      <alignment horizontal="center" vertical="center"/>
    </xf>
    <xf numFmtId="164" fontId="0" fillId="0" borderId="0" xfId="4" applyNumberFormat="1" applyFont="1" applyFill="1" applyAlignment="1">
      <alignment horizontal="center" vertical="center"/>
    </xf>
    <xf numFmtId="0" fontId="0" fillId="0" borderId="0" xfId="0" applyFont="1" applyFill="1" applyBorder="1"/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0" xfId="4" applyNumberFormat="1" applyFont="1" applyFill="1" applyBorder="1" applyAlignment="1">
      <alignment horizontal="center" vertical="center" wrapText="1"/>
    </xf>
    <xf numFmtId="0" fontId="0" fillId="0" borderId="0" xfId="2" applyFont="1" applyFill="1"/>
    <xf numFmtId="164" fontId="0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left" wrapText="1"/>
    </xf>
    <xf numFmtId="0" fontId="5" fillId="2" borderId="0" xfId="2" applyFont="1" applyFill="1"/>
    <xf numFmtId="0" fontId="0" fillId="0" borderId="0" xfId="2" applyFont="1" applyFill="1" applyAlignment="1">
      <alignment vertical="center"/>
    </xf>
    <xf numFmtId="0" fontId="8" fillId="0" borderId="0" xfId="0" applyNumberFormat="1" applyFont="1" applyFill="1" applyBorder="1" applyAlignment="1">
      <alignment horizontal="left" vertical="center" wrapText="1"/>
    </xf>
    <xf numFmtId="49" fontId="0" fillId="0" borderId="0" xfId="0" applyNumberFormat="1" applyFont="1" applyFill="1" applyAlignment="1">
      <alignment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0" fontId="12" fillId="0" borderId="0" xfId="0" applyFont="1" applyFill="1"/>
    <xf numFmtId="0" fontId="14" fillId="0" borderId="0" xfId="0" applyFont="1" applyFill="1"/>
    <xf numFmtId="0" fontId="12" fillId="0" borderId="0" xfId="2" applyFont="1" applyFill="1"/>
    <xf numFmtId="0" fontId="3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vertical="center"/>
    </xf>
    <xf numFmtId="164" fontId="0" fillId="0" borderId="0" xfId="4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 wrapText="1"/>
    </xf>
    <xf numFmtId="0" fontId="8" fillId="0" borderId="0" xfId="0" applyNumberFormat="1" applyFont="1" applyBorder="1" applyAlignment="1">
      <alignment horizontal="left" wrapText="1"/>
    </xf>
    <xf numFmtId="0" fontId="8" fillId="0" borderId="0" xfId="0" applyNumberFormat="1" applyFont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12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4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4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16" fillId="0" borderId="1" xfId="6" applyNumberFormat="1" applyFont="1" applyFill="1" applyBorder="1" applyAlignment="1">
      <alignment horizontal="left" vertical="center" wrapText="1"/>
    </xf>
    <xf numFmtId="49" fontId="17" fillId="0" borderId="1" xfId="6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64" fontId="18" fillId="0" borderId="1" xfId="5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vertical="top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/>
    </xf>
    <xf numFmtId="0" fontId="12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top" wrapText="1"/>
    </xf>
    <xf numFmtId="49" fontId="3" fillId="3" borderId="9" xfId="0" applyNumberFormat="1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top" wrapText="1"/>
    </xf>
    <xf numFmtId="0" fontId="20" fillId="0" borderId="10" xfId="0" applyFont="1" applyFill="1" applyBorder="1" applyAlignment="1">
      <alignment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left" wrapText="1"/>
    </xf>
    <xf numFmtId="4" fontId="3" fillId="0" borderId="10" xfId="0" applyNumberFormat="1" applyFont="1" applyFill="1" applyBorder="1" applyAlignment="1">
      <alignment horizontal="left" vertical="top" wrapText="1"/>
    </xf>
    <xf numFmtId="49" fontId="8" fillId="0" borderId="9" xfId="2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1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164" fontId="18" fillId="0" borderId="12" xfId="5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4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4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1" xfId="4" applyNumberFormat="1" applyFont="1" applyFill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/>
    </xf>
    <xf numFmtId="0" fontId="3" fillId="5" borderId="9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2" fontId="3" fillId="0" borderId="9" xfId="0" applyNumberFormat="1" applyFont="1" applyFill="1" applyBorder="1" applyAlignment="1">
      <alignment horizontal="center" vertical="top" wrapText="1"/>
    </xf>
    <xf numFmtId="2" fontId="3" fillId="5" borderId="9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top" wrapText="1"/>
    </xf>
    <xf numFmtId="14" fontId="3" fillId="0" borderId="9" xfId="0" applyNumberFormat="1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horizontal="left" vertical="center" wrapText="1"/>
    </xf>
    <xf numFmtId="164" fontId="3" fillId="0" borderId="14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17" xfId="0" applyFont="1" applyFill="1" applyBorder="1" applyAlignment="1">
      <alignment horizontal="left" vertical="top" wrapText="1"/>
    </xf>
    <xf numFmtId="164" fontId="3" fillId="2" borderId="14" xfId="0" applyNumberFormat="1" applyFont="1" applyFill="1" applyBorder="1" applyAlignment="1">
      <alignment horizontal="center" vertical="top" wrapText="1"/>
    </xf>
    <xf numFmtId="164" fontId="3" fillId="2" borderId="20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top" wrapText="1"/>
    </xf>
    <xf numFmtId="164" fontId="3" fillId="0" borderId="20" xfId="0" applyNumberFormat="1" applyFont="1" applyFill="1" applyBorder="1" applyAlignment="1">
      <alignment horizontal="center" vertical="top" wrapText="1"/>
    </xf>
    <xf numFmtId="49" fontId="3" fillId="0" borderId="18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19" xfId="0" applyNumberFormat="1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8" fillId="0" borderId="0" xfId="0" applyNumberFormat="1" applyFont="1" applyBorder="1" applyAlignment="1">
      <alignment horizontal="left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5"/>
    <cellStyle name="Обычный_Лист1" xfId="1"/>
    <cellStyle name="Обычный_Таблицы_3 и форматы_" xfId="6"/>
    <cellStyle name="Обычный_Формы 2-3 ФЦП-2009 150309 М ЕС ОрВД 2" xfId="2"/>
    <cellStyle name="Процентный 2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4"/>
  <sheetViews>
    <sheetView tabSelected="1" view="pageBreakPreview" zoomScale="70" zoomScaleNormal="100" zoomScaleSheetLayoutView="7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110" sqref="B110:H110"/>
    </sheetView>
  </sheetViews>
  <sheetFormatPr defaultRowHeight="12.75"/>
  <cols>
    <col min="1" max="1" width="10.85546875" style="13" bestFit="1" customWidth="1"/>
    <col min="2" max="2" width="31.5703125" style="31" customWidth="1"/>
    <col min="3" max="3" width="14.140625" style="2" customWidth="1"/>
    <col min="4" max="4" width="13.85546875" style="3" customWidth="1"/>
    <col min="5" max="5" width="13.85546875" style="2" customWidth="1"/>
    <col min="6" max="6" width="12.85546875" style="2" customWidth="1"/>
    <col min="7" max="7" width="14.42578125" style="2" customWidth="1"/>
    <col min="8" max="8" width="13" style="2" customWidth="1"/>
    <col min="9" max="9" width="14.85546875" style="2" customWidth="1"/>
    <col min="10" max="10" width="13.5703125" style="2" customWidth="1"/>
    <col min="11" max="11" width="12.85546875" style="2" customWidth="1"/>
    <col min="12" max="12" width="56.5703125" style="59" customWidth="1"/>
    <col min="13" max="24" width="9.140625" style="4"/>
    <col min="25" max="16384" width="9.140625" style="1"/>
  </cols>
  <sheetData>
    <row r="1" spans="1:24" ht="18" customHeight="1">
      <c r="A1" s="23"/>
      <c r="B1" s="30"/>
      <c r="C1" s="8"/>
      <c r="D1" s="24"/>
      <c r="E1" s="8"/>
      <c r="F1" s="8"/>
      <c r="G1" s="60"/>
      <c r="H1" s="8"/>
      <c r="I1" s="8"/>
      <c r="J1" s="8"/>
      <c r="K1" s="8"/>
      <c r="L1" s="61" t="s">
        <v>5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31.5" customHeight="1">
      <c r="A2" s="164" t="s">
        <v>230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39" customHeight="1">
      <c r="A3" s="165" t="s">
        <v>18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20.25" customHeight="1">
      <c r="A4" s="166" t="s">
        <v>4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7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>
      <c r="A5" s="14"/>
      <c r="B5" s="29"/>
      <c r="C5" s="5"/>
      <c r="D5" s="6"/>
      <c r="E5" s="5"/>
      <c r="F5" s="5"/>
      <c r="G5" s="5"/>
      <c r="H5" s="5"/>
      <c r="I5" s="5"/>
      <c r="J5" s="5"/>
      <c r="K5" s="5"/>
      <c r="L5" s="5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30.75" customHeight="1">
      <c r="A6" s="168" t="s">
        <v>3</v>
      </c>
      <c r="B6" s="169" t="s">
        <v>6</v>
      </c>
      <c r="C6" s="170" t="s">
        <v>231</v>
      </c>
      <c r="D6" s="170"/>
      <c r="E6" s="170"/>
      <c r="F6" s="170"/>
      <c r="G6" s="170"/>
      <c r="H6" s="170"/>
      <c r="I6" s="170" t="s">
        <v>15</v>
      </c>
      <c r="J6" s="170"/>
      <c r="K6" s="170"/>
      <c r="L6" s="169" t="s">
        <v>238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40.5" customHeight="1">
      <c r="A7" s="168"/>
      <c r="B7" s="169"/>
      <c r="C7" s="170" t="s">
        <v>7</v>
      </c>
      <c r="D7" s="170"/>
      <c r="E7" s="170" t="s">
        <v>8</v>
      </c>
      <c r="F7" s="170"/>
      <c r="G7" s="170" t="s">
        <v>9</v>
      </c>
      <c r="H7" s="170"/>
      <c r="I7" s="170" t="s">
        <v>10</v>
      </c>
      <c r="J7" s="170"/>
      <c r="K7" s="170" t="s">
        <v>11</v>
      </c>
      <c r="L7" s="169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76.5" customHeight="1">
      <c r="A8" s="168"/>
      <c r="B8" s="169"/>
      <c r="C8" s="114" t="s">
        <v>232</v>
      </c>
      <c r="D8" s="115" t="s">
        <v>235</v>
      </c>
      <c r="E8" s="114" t="s">
        <v>233</v>
      </c>
      <c r="F8" s="114" t="s">
        <v>234</v>
      </c>
      <c r="G8" s="114" t="s">
        <v>233</v>
      </c>
      <c r="H8" s="114" t="s">
        <v>234</v>
      </c>
      <c r="I8" s="114" t="s">
        <v>236</v>
      </c>
      <c r="J8" s="114" t="s">
        <v>237</v>
      </c>
      <c r="K8" s="170"/>
      <c r="L8" s="169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>
      <c r="A9" s="116">
        <v>1</v>
      </c>
      <c r="B9" s="117">
        <v>2</v>
      </c>
      <c r="C9" s="118">
        <v>3</v>
      </c>
      <c r="D9" s="119">
        <v>4</v>
      </c>
      <c r="E9" s="118">
        <v>5</v>
      </c>
      <c r="F9" s="118">
        <v>6</v>
      </c>
      <c r="G9" s="118">
        <v>7</v>
      </c>
      <c r="H9" s="118">
        <v>8</v>
      </c>
      <c r="I9" s="118">
        <v>9</v>
      </c>
      <c r="J9" s="118">
        <v>10</v>
      </c>
      <c r="K9" s="118">
        <v>11</v>
      </c>
      <c r="L9" s="118">
        <v>12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>
      <c r="A10" s="120"/>
      <c r="B10" s="121"/>
      <c r="C10" s="122"/>
      <c r="D10" s="123"/>
      <c r="E10" s="122"/>
      <c r="F10" s="122"/>
      <c r="G10" s="122"/>
      <c r="H10" s="122"/>
      <c r="I10" s="122"/>
      <c r="J10" s="124"/>
      <c r="K10" s="125"/>
      <c r="L10" s="126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s="19" customFormat="1" ht="17.25" customHeight="1">
      <c r="A11" s="104" t="s">
        <v>1</v>
      </c>
      <c r="B11" s="37" t="s">
        <v>12</v>
      </c>
      <c r="C11" s="38">
        <f>C15+C38+C48</f>
        <v>2529150.5999999996</v>
      </c>
      <c r="D11" s="38">
        <f t="shared" ref="D11:H11" si="0">D15+D38+D48</f>
        <v>0</v>
      </c>
      <c r="E11" s="38">
        <f t="shared" si="0"/>
        <v>0</v>
      </c>
      <c r="F11" s="38">
        <f t="shared" si="0"/>
        <v>0</v>
      </c>
      <c r="G11" s="38">
        <f t="shared" si="0"/>
        <v>3185300</v>
      </c>
      <c r="H11" s="38">
        <f t="shared" si="0"/>
        <v>514295.30000000005</v>
      </c>
      <c r="I11" s="38">
        <f>C11+E11+G11</f>
        <v>5714450.5999999996</v>
      </c>
      <c r="J11" s="38">
        <f>D11+F11+H11</f>
        <v>514295.30000000005</v>
      </c>
      <c r="K11" s="38">
        <f>K15+K38+K46</f>
        <v>576136.1</v>
      </c>
      <c r="L11" s="105"/>
    </row>
    <row r="12" spans="1:24" s="19" customFormat="1" ht="17.25" customHeight="1">
      <c r="A12" s="104"/>
      <c r="B12" s="37" t="s">
        <v>0</v>
      </c>
      <c r="C12" s="38"/>
      <c r="D12" s="39"/>
      <c r="E12" s="38"/>
      <c r="F12" s="38"/>
      <c r="G12" s="38"/>
      <c r="H12" s="38"/>
      <c r="I12" s="38"/>
      <c r="J12" s="40"/>
      <c r="K12" s="40"/>
      <c r="L12" s="105"/>
    </row>
    <row r="13" spans="1:24" s="19" customFormat="1" ht="17.25" customHeight="1">
      <c r="A13" s="104" t="s">
        <v>2</v>
      </c>
      <c r="B13" s="37" t="s">
        <v>13</v>
      </c>
      <c r="C13" s="38">
        <f>C15+C38</f>
        <v>1276098.2</v>
      </c>
      <c r="D13" s="38">
        <f>D15+D38</f>
        <v>0</v>
      </c>
      <c r="E13" s="38">
        <f t="shared" ref="E13:H13" si="1">E15+E38</f>
        <v>0</v>
      </c>
      <c r="F13" s="38">
        <f t="shared" si="1"/>
        <v>0</v>
      </c>
      <c r="G13" s="38">
        <f t="shared" si="1"/>
        <v>3127100</v>
      </c>
      <c r="H13" s="38">
        <f t="shared" si="1"/>
        <v>514295.30000000005</v>
      </c>
      <c r="I13" s="38">
        <f>C13+E13+G13</f>
        <v>4403198.2</v>
      </c>
      <c r="J13" s="38">
        <f>D13+F13+H13</f>
        <v>514295.30000000005</v>
      </c>
      <c r="K13" s="38">
        <f>K15+K38</f>
        <v>576136.1</v>
      </c>
      <c r="L13" s="105"/>
    </row>
    <row r="14" spans="1:24" s="19" customFormat="1" ht="17.25" customHeight="1">
      <c r="A14" s="104"/>
      <c r="B14" s="37" t="s">
        <v>35</v>
      </c>
      <c r="C14" s="41"/>
      <c r="D14" s="42"/>
      <c r="E14" s="41"/>
      <c r="F14" s="41"/>
      <c r="G14" s="41"/>
      <c r="H14" s="41"/>
      <c r="I14" s="41"/>
      <c r="J14" s="43"/>
      <c r="K14" s="43"/>
      <c r="L14" s="105"/>
    </row>
    <row r="15" spans="1:24" s="20" customFormat="1" ht="57">
      <c r="A15" s="106"/>
      <c r="B15" s="44" t="s">
        <v>16</v>
      </c>
      <c r="C15" s="45">
        <f t="shared" ref="C15:H15" si="2">C16+C31+C34+C36</f>
        <v>979261.29999999993</v>
      </c>
      <c r="D15" s="45">
        <f t="shared" si="2"/>
        <v>0</v>
      </c>
      <c r="E15" s="45">
        <f t="shared" si="2"/>
        <v>0</v>
      </c>
      <c r="F15" s="45">
        <f t="shared" si="2"/>
        <v>0</v>
      </c>
      <c r="G15" s="45">
        <f t="shared" si="2"/>
        <v>3127100</v>
      </c>
      <c r="H15" s="45">
        <f t="shared" si="2"/>
        <v>514295.30000000005</v>
      </c>
      <c r="I15" s="45">
        <f>C15+E15+G15</f>
        <v>4106361.3</v>
      </c>
      <c r="J15" s="45">
        <f>D15+F15+H15</f>
        <v>514295.30000000005</v>
      </c>
      <c r="K15" s="45">
        <f>K16+K31+K34+K36</f>
        <v>576136.1</v>
      </c>
      <c r="L15" s="107"/>
    </row>
    <row r="16" spans="1:24" s="7" customFormat="1" ht="62.25" customHeight="1">
      <c r="A16" s="108" t="s">
        <v>22</v>
      </c>
      <c r="B16" s="66" t="s">
        <v>19</v>
      </c>
      <c r="C16" s="99">
        <f>C18+C19+C20+C21+C22+C23+C24+C25+C26+C28+C29</f>
        <v>905558.1</v>
      </c>
      <c r="D16" s="99">
        <f t="shared" ref="D16:H16" si="3">D18+D19+D20+D21+D22+D23+D24+D25+D26+D28+D29</f>
        <v>0</v>
      </c>
      <c r="E16" s="99">
        <f t="shared" si="3"/>
        <v>0</v>
      </c>
      <c r="F16" s="99">
        <f t="shared" si="3"/>
        <v>0</v>
      </c>
      <c r="G16" s="99">
        <f t="shared" si="3"/>
        <v>160000</v>
      </c>
      <c r="H16" s="99">
        <f t="shared" si="3"/>
        <v>26850</v>
      </c>
      <c r="I16" s="99">
        <f>SUM(C16+E16+G16)</f>
        <v>1065558.1000000001</v>
      </c>
      <c r="J16" s="46">
        <f>SUM(D16+F16+H16)</f>
        <v>26850</v>
      </c>
      <c r="K16" s="99">
        <f>K19+K20+K21+K22+K23+K24+K25+K26+K28+K29</f>
        <v>34500</v>
      </c>
      <c r="L16" s="109"/>
    </row>
    <row r="17" spans="1:12" s="7" customFormat="1" ht="30.75" hidden="1" customHeight="1">
      <c r="A17" s="108" t="s">
        <v>23</v>
      </c>
      <c r="B17" s="66" t="s">
        <v>24</v>
      </c>
      <c r="C17" s="99">
        <v>0</v>
      </c>
      <c r="D17" s="99">
        <v>0</v>
      </c>
      <c r="E17" s="99">
        <v>0</v>
      </c>
      <c r="F17" s="99">
        <v>0</v>
      </c>
      <c r="G17" s="99">
        <v>0</v>
      </c>
      <c r="H17" s="99">
        <v>0</v>
      </c>
      <c r="I17" s="99">
        <f t="shared" ref="I17" si="4">SUM(C17+E17+G17)</f>
        <v>0</v>
      </c>
      <c r="J17" s="46">
        <f>SUM(D17+F17+H17)</f>
        <v>0</v>
      </c>
      <c r="K17" s="99">
        <v>0</v>
      </c>
      <c r="L17" s="110"/>
    </row>
    <row r="18" spans="1:12" s="10" customFormat="1" ht="54.75" hidden="1" customHeight="1">
      <c r="A18" s="108" t="s">
        <v>142</v>
      </c>
      <c r="B18" s="66" t="s">
        <v>143</v>
      </c>
      <c r="C18" s="99">
        <v>0</v>
      </c>
      <c r="D18" s="99">
        <v>0</v>
      </c>
      <c r="E18" s="99">
        <v>0</v>
      </c>
      <c r="F18" s="99">
        <v>0</v>
      </c>
      <c r="G18" s="99">
        <v>0</v>
      </c>
      <c r="H18" s="99">
        <v>0</v>
      </c>
      <c r="I18" s="99">
        <f>C18+E18+G18</f>
        <v>0</v>
      </c>
      <c r="J18" s="99">
        <f>D18+F18+H18</f>
        <v>0</v>
      </c>
      <c r="K18" s="46">
        <v>0</v>
      </c>
      <c r="L18" s="111"/>
    </row>
    <row r="19" spans="1:12" s="11" customFormat="1" ht="129.75" customHeight="1">
      <c r="A19" s="133" t="s">
        <v>142</v>
      </c>
      <c r="B19" s="67" t="s">
        <v>168</v>
      </c>
      <c r="C19" s="47">
        <v>0</v>
      </c>
      <c r="D19" s="47">
        <v>0</v>
      </c>
      <c r="E19" s="47">
        <v>0</v>
      </c>
      <c r="F19" s="47">
        <v>0</v>
      </c>
      <c r="G19" s="47">
        <v>0</v>
      </c>
      <c r="H19" s="47">
        <v>9000</v>
      </c>
      <c r="I19" s="47">
        <f t="shared" ref="I19:J29" si="5">C19+E19+G19</f>
        <v>0</v>
      </c>
      <c r="J19" s="48">
        <f t="shared" si="5"/>
        <v>9000</v>
      </c>
      <c r="K19" s="48">
        <v>9000</v>
      </c>
      <c r="L19" s="112" t="s">
        <v>239</v>
      </c>
    </row>
    <row r="20" spans="1:12" s="11" customFormat="1" ht="9" hidden="1" customHeight="1">
      <c r="A20" s="133" t="s">
        <v>144</v>
      </c>
      <c r="B20" s="67" t="s">
        <v>157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127">
        <v>0</v>
      </c>
      <c r="I20" s="47">
        <f t="shared" si="5"/>
        <v>0</v>
      </c>
      <c r="J20" s="48">
        <f t="shared" si="5"/>
        <v>0</v>
      </c>
      <c r="K20" s="128">
        <v>0</v>
      </c>
      <c r="L20" s="113" t="s">
        <v>190</v>
      </c>
    </row>
    <row r="21" spans="1:12" s="11" customFormat="1" ht="144" hidden="1" customHeight="1">
      <c r="A21" s="129" t="s">
        <v>145</v>
      </c>
      <c r="B21" s="130" t="s">
        <v>169</v>
      </c>
      <c r="C21" s="131">
        <v>0</v>
      </c>
      <c r="D21" s="131">
        <v>0</v>
      </c>
      <c r="E21" s="131">
        <v>0</v>
      </c>
      <c r="F21" s="131">
        <v>0</v>
      </c>
      <c r="G21" s="131">
        <v>0</v>
      </c>
      <c r="H21" s="131">
        <v>0</v>
      </c>
      <c r="I21" s="131">
        <f t="shared" si="5"/>
        <v>0</v>
      </c>
      <c r="J21" s="131">
        <f t="shared" si="5"/>
        <v>0</v>
      </c>
      <c r="K21" s="132">
        <v>0</v>
      </c>
      <c r="L21" s="102" t="s">
        <v>191</v>
      </c>
    </row>
    <row r="22" spans="1:12" s="11" customFormat="1" ht="95.25" customHeight="1">
      <c r="A22" s="140" t="s">
        <v>144</v>
      </c>
      <c r="B22" s="67" t="s">
        <v>158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f t="shared" si="5"/>
        <v>0</v>
      </c>
      <c r="J22" s="48">
        <f t="shared" si="5"/>
        <v>0</v>
      </c>
      <c r="K22" s="48">
        <v>0</v>
      </c>
      <c r="L22" s="102" t="s">
        <v>240</v>
      </c>
    </row>
    <row r="23" spans="1:12" s="11" customFormat="1" ht="87" customHeight="1">
      <c r="A23" s="80" t="s">
        <v>145</v>
      </c>
      <c r="B23" s="67" t="s">
        <v>149</v>
      </c>
      <c r="C23" s="47">
        <v>0</v>
      </c>
      <c r="D23" s="47">
        <v>0</v>
      </c>
      <c r="E23" s="47">
        <v>0</v>
      </c>
      <c r="F23" s="47">
        <v>0</v>
      </c>
      <c r="G23" s="47">
        <v>10000</v>
      </c>
      <c r="H23" s="47">
        <v>0</v>
      </c>
      <c r="I23" s="47">
        <f t="shared" si="5"/>
        <v>10000</v>
      </c>
      <c r="J23" s="48">
        <f t="shared" si="5"/>
        <v>0</v>
      </c>
      <c r="K23" s="48">
        <v>0</v>
      </c>
      <c r="L23" s="139" t="s">
        <v>241</v>
      </c>
    </row>
    <row r="24" spans="1:12" s="7" customFormat="1" ht="215.25" customHeight="1">
      <c r="A24" s="80" t="s">
        <v>146</v>
      </c>
      <c r="B24" s="67" t="s">
        <v>151</v>
      </c>
      <c r="C24" s="47">
        <v>460362</v>
      </c>
      <c r="D24" s="47">
        <v>0</v>
      </c>
      <c r="E24" s="47">
        <v>0</v>
      </c>
      <c r="F24" s="47">
        <v>0</v>
      </c>
      <c r="G24" s="47">
        <v>0</v>
      </c>
      <c r="H24" s="127">
        <v>0</v>
      </c>
      <c r="I24" s="47">
        <f t="shared" si="5"/>
        <v>460362</v>
      </c>
      <c r="J24" s="48">
        <f t="shared" si="5"/>
        <v>0</v>
      </c>
      <c r="K24" s="128">
        <v>0</v>
      </c>
      <c r="L24" s="102" t="s">
        <v>242</v>
      </c>
    </row>
    <row r="25" spans="1:12" s="7" customFormat="1" ht="113.25" customHeight="1">
      <c r="A25" s="80" t="s">
        <v>147</v>
      </c>
      <c r="B25" s="67" t="s">
        <v>170</v>
      </c>
      <c r="C25" s="47">
        <v>445196.1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  <c r="I25" s="47">
        <f t="shared" si="5"/>
        <v>445196.1</v>
      </c>
      <c r="J25" s="48">
        <f t="shared" si="5"/>
        <v>0</v>
      </c>
      <c r="K25" s="48">
        <v>0</v>
      </c>
      <c r="L25" s="102" t="s">
        <v>243</v>
      </c>
    </row>
    <row r="26" spans="1:12" s="7" customFormat="1" ht="87" customHeight="1">
      <c r="A26" s="80" t="s">
        <v>148</v>
      </c>
      <c r="B26" s="67" t="s">
        <v>185</v>
      </c>
      <c r="C26" s="47">
        <v>0</v>
      </c>
      <c r="D26" s="47">
        <v>0</v>
      </c>
      <c r="E26" s="47">
        <v>0</v>
      </c>
      <c r="F26" s="47">
        <v>0</v>
      </c>
      <c r="G26" s="47">
        <v>150000</v>
      </c>
      <c r="H26" s="127">
        <v>0</v>
      </c>
      <c r="I26" s="47">
        <f t="shared" si="5"/>
        <v>150000</v>
      </c>
      <c r="J26" s="48">
        <f t="shared" si="5"/>
        <v>0</v>
      </c>
      <c r="K26" s="48">
        <v>0</v>
      </c>
      <c r="L26" s="103" t="s">
        <v>244</v>
      </c>
    </row>
    <row r="27" spans="1:12" s="7" customFormat="1" ht="75.75" hidden="1" customHeight="1">
      <c r="A27" s="75" t="s">
        <v>153</v>
      </c>
      <c r="B27" s="66" t="s">
        <v>154</v>
      </c>
      <c r="C27" s="68">
        <v>199365.29999999993</v>
      </c>
      <c r="D27" s="68">
        <v>0</v>
      </c>
      <c r="E27" s="68">
        <v>0</v>
      </c>
      <c r="F27" s="68">
        <v>0</v>
      </c>
      <c r="G27" s="68">
        <v>18000</v>
      </c>
      <c r="H27" s="68">
        <v>0</v>
      </c>
      <c r="I27" s="68">
        <f t="shared" si="5"/>
        <v>217365.29999999993</v>
      </c>
      <c r="J27" s="46">
        <f t="shared" si="5"/>
        <v>0</v>
      </c>
      <c r="K27" s="46">
        <v>0</v>
      </c>
      <c r="L27" s="77" t="s">
        <v>155</v>
      </c>
    </row>
    <row r="28" spans="1:12" s="7" customFormat="1" ht="114" customHeight="1">
      <c r="A28" s="80" t="s">
        <v>150</v>
      </c>
      <c r="B28" s="67" t="s">
        <v>171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  <c r="I28" s="47">
        <f t="shared" si="5"/>
        <v>0</v>
      </c>
      <c r="J28" s="48">
        <f t="shared" si="5"/>
        <v>0</v>
      </c>
      <c r="K28" s="48">
        <v>0</v>
      </c>
      <c r="L28" s="103" t="s">
        <v>245</v>
      </c>
    </row>
    <row r="29" spans="1:12" s="7" customFormat="1" ht="137.25" customHeight="1">
      <c r="A29" s="80" t="s">
        <v>152</v>
      </c>
      <c r="B29" s="67" t="s">
        <v>156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127">
        <v>17850</v>
      </c>
      <c r="I29" s="47">
        <f t="shared" si="5"/>
        <v>0</v>
      </c>
      <c r="J29" s="48">
        <f t="shared" si="5"/>
        <v>17850</v>
      </c>
      <c r="K29" s="128">
        <v>25500</v>
      </c>
      <c r="L29" s="103" t="s">
        <v>246</v>
      </c>
    </row>
    <row r="30" spans="1:12" s="7" customFormat="1" ht="82.5" hidden="1" customHeight="1">
      <c r="A30" s="78"/>
      <c r="B30" s="34"/>
      <c r="C30" s="35"/>
      <c r="D30" s="35"/>
      <c r="E30" s="35"/>
      <c r="F30" s="35"/>
      <c r="G30" s="35"/>
      <c r="H30" s="35"/>
      <c r="I30" s="35"/>
      <c r="J30" s="36"/>
      <c r="K30" s="99"/>
      <c r="L30" s="79"/>
    </row>
    <row r="31" spans="1:12" s="7" customFormat="1" ht="352.5" customHeight="1">
      <c r="A31" s="158" t="s">
        <v>25</v>
      </c>
      <c r="B31" s="146" t="s">
        <v>28</v>
      </c>
      <c r="C31" s="142">
        <v>73703.199999999997</v>
      </c>
      <c r="D31" s="154">
        <v>0</v>
      </c>
      <c r="E31" s="154">
        <v>0</v>
      </c>
      <c r="F31" s="154">
        <v>0</v>
      </c>
      <c r="G31" s="154">
        <v>1503900</v>
      </c>
      <c r="H31" s="154">
        <v>450994.4</v>
      </c>
      <c r="I31" s="142">
        <f t="shared" ref="I31:J31" si="6">C31+E31+G31</f>
        <v>1577603.2</v>
      </c>
      <c r="J31" s="142">
        <f t="shared" si="6"/>
        <v>450994.4</v>
      </c>
      <c r="K31" s="142">
        <v>510158.9</v>
      </c>
      <c r="L31" s="148" t="s">
        <v>247</v>
      </c>
    </row>
    <row r="32" spans="1:12" s="7" customFormat="1" ht="356.25" customHeight="1">
      <c r="A32" s="159"/>
      <c r="B32" s="161"/>
      <c r="C32" s="157"/>
      <c r="D32" s="155"/>
      <c r="E32" s="155"/>
      <c r="F32" s="155"/>
      <c r="G32" s="155"/>
      <c r="H32" s="155"/>
      <c r="I32" s="157"/>
      <c r="J32" s="157"/>
      <c r="K32" s="157"/>
      <c r="L32" s="153"/>
    </row>
    <row r="33" spans="1:12" s="7" customFormat="1" ht="128.25" customHeight="1">
      <c r="A33" s="160"/>
      <c r="B33" s="147"/>
      <c r="C33" s="143"/>
      <c r="D33" s="156"/>
      <c r="E33" s="156"/>
      <c r="F33" s="156"/>
      <c r="G33" s="156"/>
      <c r="H33" s="156"/>
      <c r="I33" s="143"/>
      <c r="J33" s="143"/>
      <c r="K33" s="143"/>
      <c r="L33" s="149"/>
    </row>
    <row r="34" spans="1:12" s="7" customFormat="1" ht="408.75" customHeight="1">
      <c r="A34" s="144" t="s">
        <v>159</v>
      </c>
      <c r="B34" s="146" t="s">
        <v>26</v>
      </c>
      <c r="C34" s="150">
        <v>0</v>
      </c>
      <c r="D34" s="150">
        <v>0</v>
      </c>
      <c r="E34" s="150">
        <v>0</v>
      </c>
      <c r="F34" s="150">
        <v>0</v>
      </c>
      <c r="G34" s="150">
        <v>1423200</v>
      </c>
      <c r="H34" s="150">
        <v>31476.2</v>
      </c>
      <c r="I34" s="150">
        <f t="shared" ref="I34:J36" si="7">C34+E34+G34</f>
        <v>1423200</v>
      </c>
      <c r="J34" s="150">
        <f t="shared" si="7"/>
        <v>31476.2</v>
      </c>
      <c r="K34" s="150">
        <v>26252</v>
      </c>
      <c r="L34" s="151" t="s">
        <v>248</v>
      </c>
    </row>
    <row r="35" spans="1:12" s="7" customFormat="1" ht="308.25" customHeight="1">
      <c r="A35" s="145"/>
      <c r="B35" s="147"/>
      <c r="C35" s="150"/>
      <c r="D35" s="150"/>
      <c r="E35" s="150"/>
      <c r="F35" s="150"/>
      <c r="G35" s="150"/>
      <c r="H35" s="150"/>
      <c r="I35" s="150"/>
      <c r="J35" s="150"/>
      <c r="K35" s="150"/>
      <c r="L35" s="152"/>
    </row>
    <row r="36" spans="1:12" s="7" customFormat="1" ht="409.5" customHeight="1">
      <c r="A36" s="144" t="s">
        <v>160</v>
      </c>
      <c r="B36" s="146" t="s">
        <v>20</v>
      </c>
      <c r="C36" s="142">
        <v>0</v>
      </c>
      <c r="D36" s="142">
        <v>0</v>
      </c>
      <c r="E36" s="142">
        <v>0</v>
      </c>
      <c r="F36" s="142">
        <v>0</v>
      </c>
      <c r="G36" s="142">
        <v>40000</v>
      </c>
      <c r="H36" s="142">
        <v>4974.7</v>
      </c>
      <c r="I36" s="142">
        <f>C36+E36+G36</f>
        <v>40000</v>
      </c>
      <c r="J36" s="142">
        <f t="shared" si="7"/>
        <v>4974.7</v>
      </c>
      <c r="K36" s="142">
        <v>5225.2</v>
      </c>
      <c r="L36" s="148" t="s">
        <v>192</v>
      </c>
    </row>
    <row r="37" spans="1:12" s="7" customFormat="1" ht="255.75" customHeight="1">
      <c r="A37" s="145"/>
      <c r="B37" s="147"/>
      <c r="C37" s="143"/>
      <c r="D37" s="143"/>
      <c r="E37" s="143"/>
      <c r="F37" s="143"/>
      <c r="G37" s="143"/>
      <c r="H37" s="143"/>
      <c r="I37" s="143"/>
      <c r="J37" s="143"/>
      <c r="K37" s="143"/>
      <c r="L37" s="149"/>
    </row>
    <row r="38" spans="1:12" ht="63" customHeight="1">
      <c r="A38" s="80"/>
      <c r="B38" s="44" t="s">
        <v>166</v>
      </c>
      <c r="C38" s="49">
        <f>C39</f>
        <v>296836.90000000002</v>
      </c>
      <c r="D38" s="49">
        <f t="shared" ref="D38:H38" si="8">D39</f>
        <v>0</v>
      </c>
      <c r="E38" s="49">
        <f t="shared" si="8"/>
        <v>0</v>
      </c>
      <c r="F38" s="49">
        <f t="shared" si="8"/>
        <v>0</v>
      </c>
      <c r="G38" s="49">
        <f t="shared" si="8"/>
        <v>0</v>
      </c>
      <c r="H38" s="49">
        <f t="shared" si="8"/>
        <v>0</v>
      </c>
      <c r="I38" s="49">
        <f>C38+E38+G38</f>
        <v>296836.90000000002</v>
      </c>
      <c r="J38" s="49">
        <f>D38+F38+H38</f>
        <v>0</v>
      </c>
      <c r="K38" s="49">
        <f>K39</f>
        <v>0</v>
      </c>
      <c r="L38" s="81"/>
    </row>
    <row r="39" spans="1:12" ht="147.75" customHeight="1">
      <c r="A39" s="134" t="s">
        <v>165</v>
      </c>
      <c r="B39" s="67" t="s">
        <v>162</v>
      </c>
      <c r="C39" s="47">
        <f>C40+C41+C42+C43+C44</f>
        <v>296836.90000000002</v>
      </c>
      <c r="D39" s="47">
        <f t="shared" ref="D39:H39" si="9">D40+D41</f>
        <v>0</v>
      </c>
      <c r="E39" s="47">
        <f t="shared" si="9"/>
        <v>0</v>
      </c>
      <c r="F39" s="47">
        <f t="shared" si="9"/>
        <v>0</v>
      </c>
      <c r="G39" s="47">
        <f t="shared" si="9"/>
        <v>0</v>
      </c>
      <c r="H39" s="47">
        <f t="shared" si="9"/>
        <v>0</v>
      </c>
      <c r="I39" s="47">
        <f>C39+E39+G39</f>
        <v>296836.90000000002</v>
      </c>
      <c r="J39" s="47">
        <f>D39+F39+H39</f>
        <v>0</v>
      </c>
      <c r="K39" s="47">
        <f>K40+K41</f>
        <v>0</v>
      </c>
      <c r="L39" s="83"/>
    </row>
    <row r="40" spans="1:12" s="11" customFormat="1" ht="84.75" customHeight="1">
      <c r="A40" s="134" t="s">
        <v>164</v>
      </c>
      <c r="B40" s="67" t="s">
        <v>172</v>
      </c>
      <c r="C40" s="68">
        <v>274106.90000000002</v>
      </c>
      <c r="D40" s="68">
        <v>0</v>
      </c>
      <c r="E40" s="68">
        <v>0</v>
      </c>
      <c r="F40" s="68">
        <v>0</v>
      </c>
      <c r="G40" s="68">
        <v>0</v>
      </c>
      <c r="H40" s="68">
        <v>0</v>
      </c>
      <c r="I40" s="68">
        <f>C40</f>
        <v>274106.90000000002</v>
      </c>
      <c r="J40" s="68">
        <v>0</v>
      </c>
      <c r="K40" s="99">
        <v>0</v>
      </c>
      <c r="L40" s="84" t="s">
        <v>249</v>
      </c>
    </row>
    <row r="41" spans="1:12" s="21" customFormat="1" ht="97.5" hidden="1" customHeight="1">
      <c r="A41" s="135" t="s">
        <v>163</v>
      </c>
      <c r="B41" s="136" t="s">
        <v>161</v>
      </c>
      <c r="C41" s="131">
        <v>0</v>
      </c>
      <c r="D41" s="131">
        <v>0</v>
      </c>
      <c r="E41" s="131">
        <v>0</v>
      </c>
      <c r="F41" s="131">
        <v>0</v>
      </c>
      <c r="G41" s="131">
        <v>0</v>
      </c>
      <c r="H41" s="131">
        <v>0</v>
      </c>
      <c r="I41" s="131">
        <f>C41</f>
        <v>0</v>
      </c>
      <c r="J41" s="131">
        <v>0</v>
      </c>
      <c r="K41" s="131">
        <v>0</v>
      </c>
      <c r="L41" s="84"/>
    </row>
    <row r="42" spans="1:12" s="21" customFormat="1" ht="68.25" customHeight="1">
      <c r="A42" s="82" t="s">
        <v>163</v>
      </c>
      <c r="B42" s="137" t="s">
        <v>227</v>
      </c>
      <c r="C42" s="101">
        <v>7530</v>
      </c>
      <c r="D42" s="101">
        <v>0</v>
      </c>
      <c r="E42" s="101">
        <v>0</v>
      </c>
      <c r="F42" s="101">
        <v>0</v>
      </c>
      <c r="G42" s="101">
        <v>0</v>
      </c>
      <c r="H42" s="101">
        <v>0</v>
      </c>
      <c r="I42" s="99">
        <f t="shared" ref="I42:I44" si="10">C42</f>
        <v>7530</v>
      </c>
      <c r="J42" s="99">
        <v>0</v>
      </c>
      <c r="K42" s="99">
        <v>0</v>
      </c>
      <c r="L42" s="84" t="s">
        <v>250</v>
      </c>
    </row>
    <row r="43" spans="1:12" s="21" customFormat="1" ht="81.75" customHeight="1">
      <c r="A43" s="82" t="s">
        <v>226</v>
      </c>
      <c r="B43" s="137" t="s">
        <v>228</v>
      </c>
      <c r="C43" s="101">
        <v>7600</v>
      </c>
      <c r="D43" s="101">
        <v>0</v>
      </c>
      <c r="E43" s="101">
        <v>0</v>
      </c>
      <c r="F43" s="101">
        <v>0</v>
      </c>
      <c r="G43" s="101">
        <v>0</v>
      </c>
      <c r="H43" s="101">
        <v>0</v>
      </c>
      <c r="I43" s="99">
        <f t="shared" si="10"/>
        <v>7600</v>
      </c>
      <c r="J43" s="99">
        <v>0</v>
      </c>
      <c r="K43" s="99">
        <v>0</v>
      </c>
      <c r="L43" s="84" t="s">
        <v>250</v>
      </c>
    </row>
    <row r="44" spans="1:12" s="21" customFormat="1" ht="90.75" customHeight="1">
      <c r="A44" s="82" t="s">
        <v>251</v>
      </c>
      <c r="B44" s="137" t="s">
        <v>229</v>
      </c>
      <c r="C44" s="101">
        <v>7600</v>
      </c>
      <c r="D44" s="101">
        <v>0</v>
      </c>
      <c r="E44" s="101">
        <v>0</v>
      </c>
      <c r="F44" s="101">
        <v>0</v>
      </c>
      <c r="G44" s="101">
        <v>0</v>
      </c>
      <c r="H44" s="101">
        <v>0</v>
      </c>
      <c r="I44" s="99">
        <f t="shared" si="10"/>
        <v>7600</v>
      </c>
      <c r="J44" s="99">
        <v>0</v>
      </c>
      <c r="K44" s="99">
        <v>0</v>
      </c>
      <c r="L44" s="84" t="s">
        <v>250</v>
      </c>
    </row>
    <row r="45" spans="1:12" s="21" customFormat="1" ht="24.75" customHeight="1">
      <c r="A45" s="85"/>
      <c r="B45" s="56"/>
      <c r="C45" s="57"/>
      <c r="D45" s="39"/>
      <c r="E45" s="57"/>
      <c r="F45" s="57"/>
      <c r="G45" s="57"/>
      <c r="H45" s="57"/>
      <c r="I45" s="57"/>
      <c r="J45" s="57"/>
      <c r="K45" s="57"/>
      <c r="L45" s="86"/>
    </row>
    <row r="46" spans="1:12" s="33" customFormat="1" ht="49.5" customHeight="1">
      <c r="A46" s="87" t="s">
        <v>14</v>
      </c>
      <c r="B46" s="37" t="s">
        <v>139</v>
      </c>
      <c r="C46" s="38">
        <f>C48</f>
        <v>1253052.3999999999</v>
      </c>
      <c r="D46" s="38">
        <f t="shared" ref="D46:K46" si="11">D48</f>
        <v>0</v>
      </c>
      <c r="E46" s="38">
        <f t="shared" si="11"/>
        <v>0</v>
      </c>
      <c r="F46" s="38">
        <f t="shared" si="11"/>
        <v>0</v>
      </c>
      <c r="G46" s="38">
        <f t="shared" si="11"/>
        <v>58200</v>
      </c>
      <c r="H46" s="38">
        <f t="shared" si="11"/>
        <v>0</v>
      </c>
      <c r="I46" s="38">
        <f t="shared" si="11"/>
        <v>1311252.3999999999</v>
      </c>
      <c r="J46" s="38">
        <f t="shared" si="11"/>
        <v>0</v>
      </c>
      <c r="K46" s="38">
        <f t="shared" si="11"/>
        <v>0</v>
      </c>
      <c r="L46" s="73"/>
    </row>
    <row r="47" spans="1:12" s="21" customFormat="1" ht="27.75" customHeight="1">
      <c r="A47" s="88"/>
      <c r="B47" s="66" t="s">
        <v>21</v>
      </c>
      <c r="C47" s="47"/>
      <c r="D47" s="47"/>
      <c r="E47" s="47"/>
      <c r="F47" s="47"/>
      <c r="G47" s="47"/>
      <c r="H47" s="47"/>
      <c r="I47" s="47"/>
      <c r="J47" s="48"/>
      <c r="K47" s="48"/>
      <c r="L47" s="89"/>
    </row>
    <row r="48" spans="1:12" s="32" customFormat="1" ht="66.75" customHeight="1">
      <c r="A48" s="88"/>
      <c r="B48" s="44" t="s">
        <v>167</v>
      </c>
      <c r="C48" s="49">
        <f>SUM(C49:C108)</f>
        <v>1253052.3999999999</v>
      </c>
      <c r="D48" s="138">
        <f t="shared" ref="D48:K48" si="12">SUM(D49:D108)</f>
        <v>0</v>
      </c>
      <c r="E48" s="138">
        <f t="shared" si="12"/>
        <v>0</v>
      </c>
      <c r="F48" s="138">
        <f t="shared" si="12"/>
        <v>0</v>
      </c>
      <c r="G48" s="138">
        <f t="shared" si="12"/>
        <v>58200</v>
      </c>
      <c r="H48" s="138">
        <f t="shared" si="12"/>
        <v>0</v>
      </c>
      <c r="I48" s="138">
        <f t="shared" si="12"/>
        <v>1311252.3999999999</v>
      </c>
      <c r="J48" s="138">
        <f t="shared" si="12"/>
        <v>0</v>
      </c>
      <c r="K48" s="138">
        <f t="shared" si="12"/>
        <v>0</v>
      </c>
      <c r="L48" s="90"/>
    </row>
    <row r="49" spans="1:12" s="32" customFormat="1" ht="62.25" customHeight="1">
      <c r="A49" s="88"/>
      <c r="B49" s="141" t="s">
        <v>253</v>
      </c>
      <c r="C49" s="138">
        <v>1253052.3999999999</v>
      </c>
      <c r="D49" s="138">
        <v>0</v>
      </c>
      <c r="E49" s="138">
        <v>0</v>
      </c>
      <c r="F49" s="138">
        <v>0</v>
      </c>
      <c r="G49" s="138">
        <v>58200</v>
      </c>
      <c r="H49" s="138">
        <v>0</v>
      </c>
      <c r="I49" s="138">
        <v>1311252.3999999999</v>
      </c>
      <c r="J49" s="138">
        <v>0</v>
      </c>
      <c r="K49" s="138">
        <v>0</v>
      </c>
      <c r="L49" s="90"/>
    </row>
    <row r="50" spans="1:12" s="21" customFormat="1" ht="51.75" hidden="1" customHeight="1">
      <c r="A50" s="75" t="s">
        <v>36</v>
      </c>
      <c r="B50" s="50" t="s">
        <v>37</v>
      </c>
      <c r="C50" s="68"/>
      <c r="D50" s="68"/>
      <c r="E50" s="68"/>
      <c r="F50" s="68"/>
      <c r="G50" s="68"/>
      <c r="H50" s="68"/>
      <c r="I50" s="68"/>
      <c r="J50" s="46"/>
      <c r="K50" s="46" t="s">
        <v>252</v>
      </c>
      <c r="L50" s="74" t="s">
        <v>224</v>
      </c>
    </row>
    <row r="51" spans="1:12" s="21" customFormat="1" ht="29.25" hidden="1" customHeight="1">
      <c r="A51" s="75" t="s">
        <v>38</v>
      </c>
      <c r="B51" s="50" t="s">
        <v>39</v>
      </c>
      <c r="C51" s="68"/>
      <c r="D51" s="68"/>
      <c r="E51" s="68"/>
      <c r="F51" s="68"/>
      <c r="G51" s="68"/>
      <c r="H51" s="68"/>
      <c r="I51" s="68"/>
      <c r="J51" s="46"/>
      <c r="K51" s="46"/>
      <c r="L51" s="74" t="s">
        <v>223</v>
      </c>
    </row>
    <row r="52" spans="1:12" s="21" customFormat="1" ht="23.25" hidden="1" customHeight="1">
      <c r="A52" s="75" t="s">
        <v>40</v>
      </c>
      <c r="B52" s="50" t="s">
        <v>41</v>
      </c>
      <c r="C52" s="68"/>
      <c r="D52" s="68"/>
      <c r="E52" s="68"/>
      <c r="F52" s="68"/>
      <c r="G52" s="68"/>
      <c r="H52" s="68"/>
      <c r="I52" s="68"/>
      <c r="J52" s="46"/>
      <c r="K52" s="46"/>
      <c r="L52" s="74" t="s">
        <v>222</v>
      </c>
    </row>
    <row r="53" spans="1:12" s="21" customFormat="1" ht="27" hidden="1" customHeight="1">
      <c r="A53" s="91" t="s">
        <v>42</v>
      </c>
      <c r="B53" s="50" t="s">
        <v>43</v>
      </c>
      <c r="C53" s="68"/>
      <c r="D53" s="68"/>
      <c r="E53" s="68"/>
      <c r="F53" s="68"/>
      <c r="G53" s="68"/>
      <c r="H53" s="68"/>
      <c r="I53" s="68"/>
      <c r="J53" s="46"/>
      <c r="K53" s="46"/>
      <c r="L53" s="74" t="s">
        <v>221</v>
      </c>
    </row>
    <row r="54" spans="1:12" s="21" customFormat="1" ht="17.25" hidden="1" customHeight="1">
      <c r="A54" s="91" t="s">
        <v>44</v>
      </c>
      <c r="B54" s="50" t="s">
        <v>45</v>
      </c>
      <c r="C54" s="68"/>
      <c r="D54" s="68"/>
      <c r="E54" s="68"/>
      <c r="F54" s="68"/>
      <c r="G54" s="68"/>
      <c r="H54" s="68"/>
      <c r="I54" s="68"/>
      <c r="J54" s="46"/>
      <c r="K54" s="46"/>
      <c r="L54" s="74" t="s">
        <v>220</v>
      </c>
    </row>
    <row r="55" spans="1:12" s="21" customFormat="1" ht="22.5" hidden="1" customHeight="1">
      <c r="A55" s="91" t="s">
        <v>46</v>
      </c>
      <c r="B55" s="50" t="s">
        <v>47</v>
      </c>
      <c r="C55" s="68"/>
      <c r="D55" s="68"/>
      <c r="E55" s="68"/>
      <c r="F55" s="68"/>
      <c r="G55" s="68"/>
      <c r="H55" s="68"/>
      <c r="I55" s="68"/>
      <c r="J55" s="46"/>
      <c r="K55" s="46"/>
      <c r="L55" s="74" t="s">
        <v>219</v>
      </c>
    </row>
    <row r="56" spans="1:12" s="21" customFormat="1" ht="24.75" hidden="1" customHeight="1">
      <c r="A56" s="91" t="s">
        <v>48</v>
      </c>
      <c r="B56" s="50" t="s">
        <v>17</v>
      </c>
      <c r="C56" s="68"/>
      <c r="D56" s="68"/>
      <c r="E56" s="68"/>
      <c r="F56" s="68"/>
      <c r="G56" s="68"/>
      <c r="H56" s="68"/>
      <c r="I56" s="68"/>
      <c r="J56" s="46"/>
      <c r="K56" s="46">
        <v>0</v>
      </c>
      <c r="L56" s="74" t="s">
        <v>218</v>
      </c>
    </row>
    <row r="57" spans="1:12" s="21" customFormat="1" ht="19.5" hidden="1" customHeight="1">
      <c r="A57" s="91" t="s">
        <v>49</v>
      </c>
      <c r="B57" s="50" t="s">
        <v>50</v>
      </c>
      <c r="C57" s="68"/>
      <c r="D57" s="68"/>
      <c r="E57" s="68"/>
      <c r="F57" s="68"/>
      <c r="G57" s="68"/>
      <c r="H57" s="68"/>
      <c r="I57" s="68"/>
      <c r="J57" s="46"/>
      <c r="K57" s="46">
        <v>0</v>
      </c>
      <c r="L57" s="74" t="s">
        <v>217</v>
      </c>
    </row>
    <row r="58" spans="1:12" s="21" customFormat="1" ht="25.5" hidden="1" customHeight="1">
      <c r="A58" s="91" t="s">
        <v>51</v>
      </c>
      <c r="B58" s="50" t="s">
        <v>52</v>
      </c>
      <c r="C58" s="68"/>
      <c r="D58" s="68"/>
      <c r="E58" s="68"/>
      <c r="F58" s="68"/>
      <c r="G58" s="68"/>
      <c r="H58" s="68"/>
      <c r="I58" s="68"/>
      <c r="J58" s="46"/>
      <c r="K58" s="46"/>
      <c r="L58" s="74" t="s">
        <v>216</v>
      </c>
    </row>
    <row r="59" spans="1:12" s="21" customFormat="1" ht="20.25" hidden="1" customHeight="1">
      <c r="A59" s="91" t="s">
        <v>53</v>
      </c>
      <c r="B59" s="50" t="s">
        <v>54</v>
      </c>
      <c r="C59" s="68"/>
      <c r="D59" s="68"/>
      <c r="E59" s="68"/>
      <c r="F59" s="68"/>
      <c r="G59" s="68"/>
      <c r="H59" s="68"/>
      <c r="I59" s="68"/>
      <c r="J59" s="46"/>
      <c r="K59" s="46">
        <v>0</v>
      </c>
      <c r="L59" s="74" t="s">
        <v>215</v>
      </c>
    </row>
    <row r="60" spans="1:12" s="21" customFormat="1" ht="24.75" hidden="1" customHeight="1">
      <c r="A60" s="91" t="s">
        <v>55</v>
      </c>
      <c r="B60" s="50" t="s">
        <v>56</v>
      </c>
      <c r="C60" s="68"/>
      <c r="D60" s="68"/>
      <c r="E60" s="68"/>
      <c r="F60" s="68"/>
      <c r="G60" s="68"/>
      <c r="H60" s="68"/>
      <c r="I60" s="68"/>
      <c r="J60" s="46"/>
      <c r="K60" s="46" t="s">
        <v>252</v>
      </c>
      <c r="L60" s="74" t="s">
        <v>214</v>
      </c>
    </row>
    <row r="61" spans="1:12" s="21" customFormat="1" ht="23.25" hidden="1" customHeight="1">
      <c r="A61" s="91" t="s">
        <v>57</v>
      </c>
      <c r="B61" s="50" t="s">
        <v>58</v>
      </c>
      <c r="C61" s="68"/>
      <c r="D61" s="68"/>
      <c r="E61" s="68"/>
      <c r="F61" s="68"/>
      <c r="G61" s="68"/>
      <c r="H61" s="68"/>
      <c r="I61" s="68"/>
      <c r="J61" s="46"/>
      <c r="K61" s="46">
        <v>0</v>
      </c>
      <c r="L61" s="76" t="s">
        <v>207</v>
      </c>
    </row>
    <row r="62" spans="1:12" s="21" customFormat="1" ht="27.75" hidden="1" customHeight="1">
      <c r="A62" s="91" t="s">
        <v>59</v>
      </c>
      <c r="B62" s="50" t="s">
        <v>60</v>
      </c>
      <c r="C62" s="68"/>
      <c r="D62" s="68"/>
      <c r="E62" s="68"/>
      <c r="F62" s="68"/>
      <c r="G62" s="68"/>
      <c r="H62" s="68"/>
      <c r="I62" s="68"/>
      <c r="J62" s="46"/>
      <c r="K62" s="46">
        <v>0</v>
      </c>
      <c r="L62" s="76" t="s">
        <v>207</v>
      </c>
    </row>
    <row r="63" spans="1:12" s="21" customFormat="1" ht="0.75" hidden="1" customHeight="1">
      <c r="A63" s="91" t="s">
        <v>61</v>
      </c>
      <c r="B63" s="50" t="s">
        <v>62</v>
      </c>
      <c r="C63" s="68"/>
      <c r="D63" s="68"/>
      <c r="E63" s="68"/>
      <c r="F63" s="68"/>
      <c r="G63" s="68"/>
      <c r="H63" s="68"/>
      <c r="I63" s="68"/>
      <c r="J63" s="46"/>
      <c r="K63" s="46">
        <v>0</v>
      </c>
      <c r="L63" s="76" t="s">
        <v>207</v>
      </c>
    </row>
    <row r="64" spans="1:12" s="21" customFormat="1" ht="36.75" hidden="1" customHeight="1">
      <c r="A64" s="91" t="s">
        <v>63</v>
      </c>
      <c r="B64" s="50" t="s">
        <v>64</v>
      </c>
      <c r="C64" s="68"/>
      <c r="D64" s="68"/>
      <c r="E64" s="68"/>
      <c r="F64" s="68"/>
      <c r="G64" s="68"/>
      <c r="H64" s="68"/>
      <c r="I64" s="68"/>
      <c r="J64" s="46"/>
      <c r="K64" s="46">
        <v>0</v>
      </c>
      <c r="L64" s="76" t="s">
        <v>213</v>
      </c>
    </row>
    <row r="65" spans="1:12" s="21" customFormat="1" ht="34.5" hidden="1" customHeight="1">
      <c r="A65" s="91" t="s">
        <v>65</v>
      </c>
      <c r="B65" s="66" t="s">
        <v>66</v>
      </c>
      <c r="C65" s="68"/>
      <c r="D65" s="68"/>
      <c r="E65" s="68"/>
      <c r="F65" s="68"/>
      <c r="G65" s="68"/>
      <c r="H65" s="68"/>
      <c r="I65" s="68"/>
      <c r="J65" s="46"/>
      <c r="K65" s="46"/>
      <c r="L65" s="74" t="s">
        <v>212</v>
      </c>
    </row>
    <row r="66" spans="1:12" s="21" customFormat="1" ht="34.5" hidden="1" customHeight="1">
      <c r="A66" s="91" t="s">
        <v>67</v>
      </c>
      <c r="B66" s="66" t="s">
        <v>68</v>
      </c>
      <c r="C66" s="68"/>
      <c r="D66" s="68"/>
      <c r="E66" s="68"/>
      <c r="F66" s="68"/>
      <c r="G66" s="68"/>
      <c r="H66" s="68"/>
      <c r="I66" s="68"/>
      <c r="J66" s="46"/>
      <c r="K66" s="46">
        <v>0</v>
      </c>
      <c r="L66" s="76" t="s">
        <v>207</v>
      </c>
    </row>
    <row r="67" spans="1:12" s="21" customFormat="1" ht="37.5" hidden="1" customHeight="1">
      <c r="A67" s="91" t="s">
        <v>69</v>
      </c>
      <c r="B67" s="50" t="s">
        <v>70</v>
      </c>
      <c r="C67" s="68"/>
      <c r="D67" s="68"/>
      <c r="E67" s="68"/>
      <c r="F67" s="68"/>
      <c r="G67" s="68"/>
      <c r="H67" s="68"/>
      <c r="I67" s="68"/>
      <c r="J67" s="46"/>
      <c r="K67" s="46">
        <v>0</v>
      </c>
      <c r="L67" s="74" t="s">
        <v>211</v>
      </c>
    </row>
    <row r="68" spans="1:12" s="21" customFormat="1" ht="18" hidden="1" customHeight="1">
      <c r="A68" s="91" t="s">
        <v>71</v>
      </c>
      <c r="B68" s="50" t="s">
        <v>72</v>
      </c>
      <c r="C68" s="68"/>
      <c r="D68" s="68"/>
      <c r="E68" s="68"/>
      <c r="F68" s="68"/>
      <c r="G68" s="68"/>
      <c r="H68" s="68"/>
      <c r="I68" s="68"/>
      <c r="J68" s="46"/>
      <c r="K68" s="46"/>
      <c r="L68" s="74" t="s">
        <v>210</v>
      </c>
    </row>
    <row r="69" spans="1:12" s="21" customFormat="1" ht="24.75" hidden="1" customHeight="1">
      <c r="A69" s="91" t="s">
        <v>73</v>
      </c>
      <c r="B69" s="66" t="s">
        <v>74</v>
      </c>
      <c r="C69" s="68"/>
      <c r="D69" s="68"/>
      <c r="E69" s="68"/>
      <c r="F69" s="68"/>
      <c r="G69" s="68"/>
      <c r="H69" s="68"/>
      <c r="I69" s="68"/>
      <c r="J69" s="46"/>
      <c r="K69" s="46"/>
      <c r="L69" s="74" t="s">
        <v>209</v>
      </c>
    </row>
    <row r="70" spans="1:12" s="21" customFormat="1" ht="30.75" hidden="1" customHeight="1">
      <c r="A70" s="91" t="s">
        <v>75</v>
      </c>
      <c r="B70" s="66" t="s">
        <v>76</v>
      </c>
      <c r="C70" s="68"/>
      <c r="D70" s="68"/>
      <c r="E70" s="68"/>
      <c r="F70" s="68"/>
      <c r="G70" s="68"/>
      <c r="H70" s="68"/>
      <c r="I70" s="68"/>
      <c r="J70" s="46"/>
      <c r="K70" s="46"/>
      <c r="L70" s="74" t="s">
        <v>208</v>
      </c>
    </row>
    <row r="71" spans="1:12" s="21" customFormat="1" ht="20.25" hidden="1" customHeight="1">
      <c r="A71" s="91" t="s">
        <v>77</v>
      </c>
      <c r="B71" s="51" t="s">
        <v>78</v>
      </c>
      <c r="C71" s="68"/>
      <c r="D71" s="68"/>
      <c r="E71" s="68"/>
      <c r="F71" s="68"/>
      <c r="G71" s="68"/>
      <c r="H71" s="68"/>
      <c r="I71" s="68"/>
      <c r="J71" s="46"/>
      <c r="K71" s="46">
        <v>0</v>
      </c>
      <c r="L71" s="76" t="s">
        <v>207</v>
      </c>
    </row>
    <row r="72" spans="1:12" s="21" customFormat="1" ht="25.5" hidden="1" customHeight="1">
      <c r="A72" s="91" t="s">
        <v>79</v>
      </c>
      <c r="B72" s="51" t="s">
        <v>80</v>
      </c>
      <c r="C72" s="68"/>
      <c r="D72" s="68"/>
      <c r="E72" s="68"/>
      <c r="F72" s="68"/>
      <c r="G72" s="68"/>
      <c r="H72" s="68"/>
      <c r="I72" s="68"/>
      <c r="J72" s="46"/>
      <c r="K72" s="46">
        <v>0</v>
      </c>
      <c r="L72" s="76" t="s">
        <v>207</v>
      </c>
    </row>
    <row r="73" spans="1:12" s="21" customFormat="1" ht="27.75" hidden="1" customHeight="1">
      <c r="A73" s="91" t="s">
        <v>81</v>
      </c>
      <c r="B73" s="52" t="s">
        <v>140</v>
      </c>
      <c r="C73" s="68"/>
      <c r="D73" s="68"/>
      <c r="E73" s="68"/>
      <c r="F73" s="68"/>
      <c r="G73" s="68"/>
      <c r="H73" s="68"/>
      <c r="I73" s="68"/>
      <c r="J73" s="46"/>
      <c r="K73" s="46">
        <v>0</v>
      </c>
      <c r="L73" s="76" t="s">
        <v>207</v>
      </c>
    </row>
    <row r="74" spans="1:12" s="21" customFormat="1" ht="24.75" hidden="1" customHeight="1">
      <c r="A74" s="91" t="s">
        <v>82</v>
      </c>
      <c r="B74" s="66" t="s">
        <v>141</v>
      </c>
      <c r="C74" s="68"/>
      <c r="D74" s="68"/>
      <c r="E74" s="68"/>
      <c r="F74" s="68"/>
      <c r="G74" s="68"/>
      <c r="H74" s="68"/>
      <c r="I74" s="68"/>
      <c r="J74" s="46"/>
      <c r="K74" s="46">
        <v>0</v>
      </c>
      <c r="L74" s="76" t="s">
        <v>207</v>
      </c>
    </row>
    <row r="75" spans="1:12" s="21" customFormat="1" ht="17.25" hidden="1" customHeight="1">
      <c r="A75" s="91" t="s">
        <v>83</v>
      </c>
      <c r="B75" s="66" t="s">
        <v>173</v>
      </c>
      <c r="C75" s="65"/>
      <c r="D75" s="65"/>
      <c r="E75" s="65"/>
      <c r="F75" s="65"/>
      <c r="G75" s="65"/>
      <c r="H75" s="65"/>
      <c r="I75" s="68"/>
      <c r="J75" s="46"/>
      <c r="K75" s="46">
        <v>0</v>
      </c>
      <c r="L75" s="92" t="s">
        <v>184</v>
      </c>
    </row>
    <row r="76" spans="1:12" s="21" customFormat="1" ht="10.5" hidden="1" customHeight="1">
      <c r="A76" s="91" t="s">
        <v>85</v>
      </c>
      <c r="B76" s="66" t="s">
        <v>174</v>
      </c>
      <c r="C76" s="65"/>
      <c r="D76" s="65"/>
      <c r="E76" s="65"/>
      <c r="F76" s="65"/>
      <c r="G76" s="65"/>
      <c r="H76" s="65"/>
      <c r="I76" s="68"/>
      <c r="J76" s="46"/>
      <c r="K76" s="46">
        <v>0</v>
      </c>
      <c r="L76" s="92" t="s">
        <v>183</v>
      </c>
    </row>
    <row r="77" spans="1:12" s="21" customFormat="1" ht="3" hidden="1" customHeight="1">
      <c r="A77" s="91" t="s">
        <v>86</v>
      </c>
      <c r="B77" s="66" t="s">
        <v>175</v>
      </c>
      <c r="C77" s="65"/>
      <c r="D77" s="65"/>
      <c r="E77" s="65"/>
      <c r="F77" s="65"/>
      <c r="G77" s="65"/>
      <c r="H77" s="65"/>
      <c r="I77" s="68"/>
      <c r="J77" s="46"/>
      <c r="K77" s="46">
        <v>0</v>
      </c>
      <c r="L77" s="92" t="s">
        <v>182</v>
      </c>
    </row>
    <row r="78" spans="1:12" s="21" customFormat="1" ht="18" hidden="1" customHeight="1">
      <c r="A78" s="91" t="s">
        <v>88</v>
      </c>
      <c r="B78" s="53" t="s">
        <v>84</v>
      </c>
      <c r="C78" s="54"/>
      <c r="D78" s="54"/>
      <c r="E78" s="54"/>
      <c r="F78" s="68"/>
      <c r="G78" s="68"/>
      <c r="H78" s="68"/>
      <c r="I78" s="68"/>
      <c r="J78" s="46"/>
      <c r="K78" s="99"/>
      <c r="L78" s="74" t="s">
        <v>193</v>
      </c>
    </row>
    <row r="79" spans="1:12" s="21" customFormat="1" ht="18" hidden="1" customHeight="1">
      <c r="A79" s="91" t="s">
        <v>90</v>
      </c>
      <c r="B79" s="53" t="s">
        <v>29</v>
      </c>
      <c r="C79" s="54"/>
      <c r="D79" s="54"/>
      <c r="E79" s="54"/>
      <c r="F79" s="54"/>
      <c r="G79" s="54"/>
      <c r="H79" s="68"/>
      <c r="I79" s="68"/>
      <c r="J79" s="46"/>
      <c r="K79" s="99"/>
      <c r="L79" s="74" t="s">
        <v>193</v>
      </c>
    </row>
    <row r="80" spans="1:12" s="21" customFormat="1" ht="18" hidden="1" customHeight="1">
      <c r="A80" s="91" t="s">
        <v>92</v>
      </c>
      <c r="B80" s="55" t="s">
        <v>87</v>
      </c>
      <c r="C80" s="54"/>
      <c r="D80" s="54"/>
      <c r="E80" s="54"/>
      <c r="F80" s="68"/>
      <c r="G80" s="68"/>
      <c r="H80" s="68"/>
      <c r="I80" s="68"/>
      <c r="J80" s="46"/>
      <c r="K80" s="99"/>
      <c r="L80" s="74" t="s">
        <v>193</v>
      </c>
    </row>
    <row r="81" spans="1:24" s="21" customFormat="1" ht="17.25" hidden="1" customHeight="1">
      <c r="A81" s="91" t="s">
        <v>94</v>
      </c>
      <c r="B81" s="55" t="s">
        <v>89</v>
      </c>
      <c r="C81" s="54"/>
      <c r="D81" s="54"/>
      <c r="E81" s="54"/>
      <c r="F81" s="68"/>
      <c r="G81" s="68"/>
      <c r="H81" s="68"/>
      <c r="I81" s="68"/>
      <c r="J81" s="46"/>
      <c r="K81" s="99"/>
      <c r="L81" s="74" t="s">
        <v>206</v>
      </c>
    </row>
    <row r="82" spans="1:24" s="21" customFormat="1" ht="21.75" hidden="1" customHeight="1">
      <c r="A82" s="91" t="s">
        <v>95</v>
      </c>
      <c r="B82" s="55" t="s">
        <v>91</v>
      </c>
      <c r="C82" s="54"/>
      <c r="D82" s="54"/>
      <c r="E82" s="54"/>
      <c r="F82" s="68"/>
      <c r="G82" s="68"/>
      <c r="H82" s="68"/>
      <c r="I82" s="68"/>
      <c r="J82" s="46"/>
      <c r="K82" s="99"/>
      <c r="L82" s="74" t="s">
        <v>205</v>
      </c>
    </row>
    <row r="83" spans="1:24" s="21" customFormat="1" ht="23.25" hidden="1" customHeight="1">
      <c r="A83" s="91" t="s">
        <v>97</v>
      </c>
      <c r="B83" s="55" t="s">
        <v>93</v>
      </c>
      <c r="C83" s="54"/>
      <c r="D83" s="54"/>
      <c r="E83" s="54"/>
      <c r="F83" s="68"/>
      <c r="G83" s="68"/>
      <c r="H83" s="68"/>
      <c r="I83" s="68"/>
      <c r="J83" s="46"/>
      <c r="K83" s="99"/>
      <c r="L83" s="74" t="s">
        <v>193</v>
      </c>
    </row>
    <row r="84" spans="1:24" s="21" customFormat="1" ht="30" hidden="1" customHeight="1">
      <c r="A84" s="91" t="s">
        <v>99</v>
      </c>
      <c r="B84" s="55" t="s">
        <v>30</v>
      </c>
      <c r="C84" s="54"/>
      <c r="D84" s="54"/>
      <c r="E84" s="54"/>
      <c r="F84" s="68"/>
      <c r="G84" s="68"/>
      <c r="H84" s="68"/>
      <c r="I84" s="68"/>
      <c r="J84" s="46"/>
      <c r="K84" s="99"/>
      <c r="L84" s="74" t="s">
        <v>193</v>
      </c>
    </row>
    <row r="85" spans="1:24" s="21" customFormat="1" ht="24" hidden="1" customHeight="1">
      <c r="A85" s="91" t="s">
        <v>101</v>
      </c>
      <c r="B85" s="55" t="s">
        <v>96</v>
      </c>
      <c r="C85" s="54"/>
      <c r="D85" s="54"/>
      <c r="E85" s="54"/>
      <c r="F85" s="68"/>
      <c r="G85" s="68"/>
      <c r="H85" s="68"/>
      <c r="I85" s="68"/>
      <c r="J85" s="46"/>
      <c r="K85" s="99"/>
      <c r="L85" s="74" t="s">
        <v>204</v>
      </c>
    </row>
    <row r="86" spans="1:24" s="21" customFormat="1" ht="27" hidden="1" customHeight="1">
      <c r="A86" s="91" t="s">
        <v>103</v>
      </c>
      <c r="B86" s="55" t="s">
        <v>98</v>
      </c>
      <c r="C86" s="54"/>
      <c r="D86" s="54"/>
      <c r="E86" s="54"/>
      <c r="F86" s="68"/>
      <c r="G86" s="68"/>
      <c r="H86" s="68"/>
      <c r="I86" s="68"/>
      <c r="J86" s="46"/>
      <c r="K86" s="99"/>
      <c r="L86" s="74" t="s">
        <v>203</v>
      </c>
    </row>
    <row r="87" spans="1:24" s="21" customFormat="1" ht="21.75" hidden="1" customHeight="1">
      <c r="A87" s="91" t="s">
        <v>105</v>
      </c>
      <c r="B87" s="55" t="s">
        <v>100</v>
      </c>
      <c r="C87" s="54"/>
      <c r="D87" s="54"/>
      <c r="E87" s="54"/>
      <c r="F87" s="68"/>
      <c r="G87" s="68"/>
      <c r="H87" s="68"/>
      <c r="I87" s="68"/>
      <c r="J87" s="46"/>
      <c r="K87" s="99"/>
      <c r="L87" s="74" t="s">
        <v>189</v>
      </c>
    </row>
    <row r="88" spans="1:24" s="21" customFormat="1" ht="27" hidden="1" customHeight="1">
      <c r="A88" s="91" t="s">
        <v>106</v>
      </c>
      <c r="B88" s="55" t="s">
        <v>102</v>
      </c>
      <c r="C88" s="54"/>
      <c r="D88" s="54"/>
      <c r="E88" s="54"/>
      <c r="F88" s="68"/>
      <c r="G88" s="68"/>
      <c r="H88" s="68"/>
      <c r="I88" s="68"/>
      <c r="J88" s="46"/>
      <c r="K88" s="99"/>
      <c r="L88" s="74" t="s">
        <v>202</v>
      </c>
    </row>
    <row r="89" spans="1:24" s="21" customFormat="1" ht="18" hidden="1" customHeight="1">
      <c r="A89" s="91" t="s">
        <v>108</v>
      </c>
      <c r="B89" s="55" t="s">
        <v>104</v>
      </c>
      <c r="C89" s="54"/>
      <c r="D89" s="54"/>
      <c r="E89" s="54"/>
      <c r="F89" s="68"/>
      <c r="G89" s="68"/>
      <c r="H89" s="68"/>
      <c r="I89" s="68"/>
      <c r="J89" s="46"/>
      <c r="K89" s="99"/>
      <c r="L89" s="74" t="s">
        <v>181</v>
      </c>
    </row>
    <row r="90" spans="1:24" s="21" customFormat="1" ht="23.25" hidden="1" customHeight="1">
      <c r="A90" s="91" t="s">
        <v>110</v>
      </c>
      <c r="B90" s="55" t="s">
        <v>107</v>
      </c>
      <c r="C90" s="54"/>
      <c r="D90" s="54"/>
      <c r="E90" s="54"/>
      <c r="F90" s="68"/>
      <c r="G90" s="68"/>
      <c r="H90" s="68"/>
      <c r="I90" s="68"/>
      <c r="J90" s="46"/>
      <c r="K90" s="99"/>
      <c r="L90" s="74" t="s">
        <v>193</v>
      </c>
    </row>
    <row r="91" spans="1:24" s="21" customFormat="1" ht="24.75" hidden="1" customHeight="1">
      <c r="A91" s="91" t="s">
        <v>111</v>
      </c>
      <c r="B91" s="55" t="s">
        <v>31</v>
      </c>
      <c r="C91" s="54"/>
      <c r="D91" s="54"/>
      <c r="E91" s="54"/>
      <c r="F91" s="68"/>
      <c r="G91" s="68"/>
      <c r="H91" s="68"/>
      <c r="I91" s="68"/>
      <c r="J91" s="46"/>
      <c r="K91" s="99"/>
      <c r="L91" s="74" t="s">
        <v>193</v>
      </c>
    </row>
    <row r="92" spans="1:24" s="21" customFormat="1" ht="19.5" hidden="1" customHeight="1">
      <c r="A92" s="91" t="s">
        <v>113</v>
      </c>
      <c r="B92" s="55" t="s">
        <v>109</v>
      </c>
      <c r="C92" s="54"/>
      <c r="D92" s="54"/>
      <c r="E92" s="54"/>
      <c r="F92" s="68"/>
      <c r="G92" s="68"/>
      <c r="H92" s="68"/>
      <c r="I92" s="68"/>
      <c r="J92" s="46"/>
      <c r="K92" s="99"/>
      <c r="L92" s="74" t="s">
        <v>193</v>
      </c>
    </row>
    <row r="93" spans="1:24" s="21" customFormat="1" ht="20.25" hidden="1" customHeight="1">
      <c r="A93" s="91" t="s">
        <v>115</v>
      </c>
      <c r="B93" s="66" t="s">
        <v>32</v>
      </c>
      <c r="C93" s="54"/>
      <c r="D93" s="54"/>
      <c r="E93" s="54"/>
      <c r="F93" s="68"/>
      <c r="G93" s="68"/>
      <c r="H93" s="68"/>
      <c r="I93" s="68"/>
      <c r="J93" s="46"/>
      <c r="K93" s="99"/>
      <c r="L93" s="74" t="s">
        <v>193</v>
      </c>
    </row>
    <row r="94" spans="1:24" s="21" customFormat="1" ht="25.5" hidden="1" customHeight="1">
      <c r="A94" s="91" t="s">
        <v>117</v>
      </c>
      <c r="B94" s="55" t="s">
        <v>112</v>
      </c>
      <c r="C94" s="54"/>
      <c r="D94" s="54"/>
      <c r="E94" s="54"/>
      <c r="F94" s="68"/>
      <c r="G94" s="68"/>
      <c r="H94" s="68"/>
      <c r="I94" s="68"/>
      <c r="J94" s="46"/>
      <c r="K94" s="99"/>
      <c r="L94" s="74" t="s">
        <v>201</v>
      </c>
    </row>
    <row r="95" spans="1:24" s="21" customFormat="1" ht="23.25" hidden="1" customHeight="1">
      <c r="A95" s="91" t="s">
        <v>119</v>
      </c>
      <c r="B95" s="55" t="s">
        <v>114</v>
      </c>
      <c r="C95" s="54"/>
      <c r="D95" s="54"/>
      <c r="E95" s="54"/>
      <c r="F95" s="68"/>
      <c r="G95" s="68"/>
      <c r="H95" s="68"/>
      <c r="I95" s="68"/>
      <c r="J95" s="46"/>
      <c r="K95" s="99"/>
      <c r="L95" s="74" t="s">
        <v>193</v>
      </c>
    </row>
    <row r="96" spans="1:24" s="19" customFormat="1" ht="25.5" hidden="1" customHeight="1">
      <c r="A96" s="82" t="s">
        <v>121</v>
      </c>
      <c r="B96" s="55" t="s">
        <v>116</v>
      </c>
      <c r="C96" s="54"/>
      <c r="D96" s="54"/>
      <c r="E96" s="54"/>
      <c r="F96" s="68"/>
      <c r="G96" s="68"/>
      <c r="H96" s="68"/>
      <c r="I96" s="68"/>
      <c r="J96" s="46"/>
      <c r="K96" s="99"/>
      <c r="L96" s="74" t="s">
        <v>200</v>
      </c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</row>
    <row r="97" spans="1:24" ht="30" hidden="1" customHeight="1">
      <c r="A97" s="91" t="s">
        <v>123</v>
      </c>
      <c r="B97" s="55" t="s">
        <v>118</v>
      </c>
      <c r="C97" s="54"/>
      <c r="D97" s="54"/>
      <c r="E97" s="54"/>
      <c r="F97" s="68"/>
      <c r="G97" s="68"/>
      <c r="H97" s="68"/>
      <c r="I97" s="68"/>
      <c r="J97" s="46"/>
      <c r="K97" s="99"/>
      <c r="L97" s="74" t="s">
        <v>199</v>
      </c>
    </row>
    <row r="98" spans="1:24" ht="23.25" hidden="1" customHeight="1">
      <c r="A98" s="91" t="s">
        <v>125</v>
      </c>
      <c r="B98" s="55" t="s">
        <v>120</v>
      </c>
      <c r="C98" s="54"/>
      <c r="D98" s="54"/>
      <c r="E98" s="54"/>
      <c r="F98" s="68"/>
      <c r="G98" s="68"/>
      <c r="H98" s="68"/>
      <c r="I98" s="68"/>
      <c r="J98" s="46"/>
      <c r="K98" s="99"/>
      <c r="L98" s="74" t="s">
        <v>193</v>
      </c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21.75" hidden="1" customHeight="1">
      <c r="A99" s="91" t="s">
        <v>127</v>
      </c>
      <c r="B99" s="55" t="s">
        <v>122</v>
      </c>
      <c r="C99" s="54"/>
      <c r="D99" s="54"/>
      <c r="E99" s="54"/>
      <c r="F99" s="68"/>
      <c r="G99" s="68"/>
      <c r="H99" s="68"/>
      <c r="I99" s="68"/>
      <c r="J99" s="46"/>
      <c r="K99" s="99"/>
      <c r="L99" s="74" t="s">
        <v>193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24.75" hidden="1" customHeight="1">
      <c r="A100" s="91" t="s">
        <v>129</v>
      </c>
      <c r="B100" s="55" t="s">
        <v>124</v>
      </c>
      <c r="C100" s="54"/>
      <c r="D100" s="54"/>
      <c r="E100" s="54"/>
      <c r="F100" s="68"/>
      <c r="G100" s="68"/>
      <c r="H100" s="68"/>
      <c r="I100" s="68"/>
      <c r="J100" s="46"/>
      <c r="K100" s="99"/>
      <c r="L100" s="74" t="s">
        <v>198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8" hidden="1" customHeight="1">
      <c r="A101" s="91" t="s">
        <v>131</v>
      </c>
      <c r="B101" s="66" t="s">
        <v>126</v>
      </c>
      <c r="C101" s="54"/>
      <c r="D101" s="54"/>
      <c r="E101" s="54"/>
      <c r="F101" s="68"/>
      <c r="G101" s="68"/>
      <c r="H101" s="68"/>
      <c r="I101" s="68"/>
      <c r="J101" s="46"/>
      <c r="K101" s="99"/>
      <c r="L101" s="74" t="s">
        <v>193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20.25" hidden="1" customHeight="1">
      <c r="A102" s="91" t="s">
        <v>133</v>
      </c>
      <c r="B102" s="66" t="s">
        <v>128</v>
      </c>
      <c r="C102" s="54"/>
      <c r="D102" s="54"/>
      <c r="E102" s="54"/>
      <c r="F102" s="68"/>
      <c r="G102" s="54"/>
      <c r="H102" s="68"/>
      <c r="I102" s="68"/>
      <c r="J102" s="46"/>
      <c r="K102" s="99"/>
      <c r="L102" s="74" t="s">
        <v>197</v>
      </c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22.5" hidden="1" customHeight="1">
      <c r="A103" s="91" t="s">
        <v>135</v>
      </c>
      <c r="B103" s="66" t="s">
        <v>130</v>
      </c>
      <c r="C103" s="54"/>
      <c r="D103" s="54"/>
      <c r="E103" s="54"/>
      <c r="F103" s="68"/>
      <c r="G103" s="68"/>
      <c r="H103" s="68"/>
      <c r="I103" s="68"/>
      <c r="J103" s="46"/>
      <c r="K103" s="99"/>
      <c r="L103" s="74" t="s">
        <v>196</v>
      </c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21.75" hidden="1" customHeight="1">
      <c r="A104" s="91" t="s">
        <v>137</v>
      </c>
      <c r="B104" s="66" t="s">
        <v>132</v>
      </c>
      <c r="C104" s="54"/>
      <c r="D104" s="54"/>
      <c r="E104" s="54"/>
      <c r="F104" s="68"/>
      <c r="G104" s="68"/>
      <c r="H104" s="68"/>
      <c r="I104" s="68"/>
      <c r="J104" s="46"/>
      <c r="K104" s="99"/>
      <c r="L104" s="74" t="s">
        <v>180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28.5" hidden="1" customHeight="1">
      <c r="A105" s="91" t="s">
        <v>138</v>
      </c>
      <c r="B105" s="66" t="s">
        <v>134</v>
      </c>
      <c r="C105" s="54"/>
      <c r="D105" s="54"/>
      <c r="E105" s="54"/>
      <c r="F105" s="68"/>
      <c r="G105" s="68"/>
      <c r="H105" s="68"/>
      <c r="I105" s="68"/>
      <c r="J105" s="46"/>
      <c r="K105" s="99"/>
      <c r="L105" s="74" t="s">
        <v>195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8.75" hidden="1" customHeight="1">
      <c r="A106" s="91" t="s">
        <v>176</v>
      </c>
      <c r="B106" s="66" t="s">
        <v>136</v>
      </c>
      <c r="C106" s="54"/>
      <c r="D106" s="54"/>
      <c r="E106" s="54"/>
      <c r="F106" s="68"/>
      <c r="G106" s="68"/>
      <c r="H106" s="68"/>
      <c r="I106" s="68"/>
      <c r="J106" s="46"/>
      <c r="K106" s="99"/>
      <c r="L106" s="74" t="s">
        <v>194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24.75" hidden="1" customHeight="1">
      <c r="A107" s="91" t="s">
        <v>177</v>
      </c>
      <c r="B107" s="66" t="s">
        <v>33</v>
      </c>
      <c r="C107" s="54"/>
      <c r="D107" s="54"/>
      <c r="E107" s="54"/>
      <c r="F107" s="68"/>
      <c r="G107" s="68"/>
      <c r="H107" s="68"/>
      <c r="I107" s="99"/>
      <c r="J107" s="46"/>
      <c r="K107" s="99"/>
      <c r="L107" s="74" t="s">
        <v>193</v>
      </c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0.75" hidden="1" customHeight="1" thickBot="1">
      <c r="A108" s="93" t="s">
        <v>178</v>
      </c>
      <c r="B108" s="94" t="s">
        <v>34</v>
      </c>
      <c r="C108" s="95"/>
      <c r="D108" s="95"/>
      <c r="E108" s="95"/>
      <c r="F108" s="96"/>
      <c r="G108" s="96"/>
      <c r="H108" s="96"/>
      <c r="I108" s="96"/>
      <c r="J108" s="97"/>
      <c r="K108" s="96"/>
      <c r="L108" s="98" t="s">
        <v>179</v>
      </c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35.25" customHeight="1">
      <c r="A109" s="69" t="s">
        <v>186</v>
      </c>
      <c r="B109" s="70" t="s">
        <v>187</v>
      </c>
      <c r="C109" s="71">
        <v>0</v>
      </c>
      <c r="D109" s="71">
        <v>0</v>
      </c>
      <c r="E109" s="71">
        <v>0</v>
      </c>
      <c r="F109" s="71">
        <v>0</v>
      </c>
      <c r="G109" s="71">
        <v>0</v>
      </c>
      <c r="H109" s="71">
        <v>0</v>
      </c>
      <c r="I109" s="71">
        <v>0</v>
      </c>
      <c r="J109" s="71">
        <v>0</v>
      </c>
      <c r="K109" s="100">
        <v>0</v>
      </c>
      <c r="L109" s="72"/>
    </row>
    <row r="110" spans="1:24" ht="60.75" customHeight="1">
      <c r="B110" s="162" t="s">
        <v>225</v>
      </c>
      <c r="C110" s="162"/>
      <c r="D110" s="162"/>
      <c r="E110" s="162"/>
      <c r="F110" s="162"/>
      <c r="G110" s="162"/>
      <c r="H110" s="162"/>
      <c r="L110" s="62"/>
    </row>
    <row r="111" spans="1:24" ht="12.75" customHeight="1">
      <c r="A111" s="163" t="s">
        <v>27</v>
      </c>
      <c r="B111" s="163"/>
      <c r="C111" s="163"/>
      <c r="D111" s="163"/>
      <c r="E111" s="163"/>
      <c r="F111" s="163"/>
      <c r="G111" s="8"/>
      <c r="H111" s="8"/>
      <c r="I111" s="8"/>
      <c r="J111" s="8"/>
      <c r="K111" s="8"/>
      <c r="L111" s="62"/>
    </row>
    <row r="112" spans="1:24" ht="12.75" customHeight="1">
      <c r="A112" s="163"/>
      <c r="B112" s="163"/>
      <c r="C112" s="163"/>
      <c r="D112" s="163"/>
      <c r="E112" s="163"/>
      <c r="F112" s="163"/>
      <c r="G112" s="16"/>
      <c r="H112" s="16"/>
      <c r="I112" s="16"/>
      <c r="J112" s="17"/>
      <c r="K112" s="5"/>
      <c r="L112" s="63"/>
    </row>
    <row r="113" spans="1:12" ht="19.5" customHeight="1">
      <c r="A113" s="163"/>
      <c r="B113" s="163"/>
      <c r="C113" s="163"/>
      <c r="D113" s="163"/>
      <c r="E113" s="163"/>
      <c r="F113" s="163"/>
      <c r="G113" s="26"/>
      <c r="H113" s="26"/>
      <c r="I113" s="5"/>
      <c r="J113" s="8"/>
      <c r="K113" s="8"/>
      <c r="L113" s="62"/>
    </row>
    <row r="114" spans="1:12" ht="19.5" customHeight="1">
      <c r="A114" s="27"/>
      <c r="B114" s="27"/>
      <c r="C114" s="26"/>
      <c r="D114" s="26"/>
      <c r="E114" s="26"/>
      <c r="F114" s="26"/>
      <c r="G114" s="26"/>
      <c r="H114" s="26"/>
      <c r="I114" s="5"/>
      <c r="J114" s="1"/>
      <c r="K114" s="22"/>
      <c r="L114" s="22"/>
    </row>
    <row r="115" spans="1:12" ht="48.75" customHeight="1">
      <c r="A115" s="15"/>
      <c r="B115" s="12"/>
      <c r="C115" s="9"/>
      <c r="D115" s="9"/>
      <c r="E115" s="9"/>
      <c r="F115" s="9"/>
      <c r="G115" s="9"/>
      <c r="H115" s="9"/>
      <c r="I115" s="9"/>
      <c r="J115" s="22"/>
      <c r="K115" s="22"/>
      <c r="L115" s="64" t="s">
        <v>188</v>
      </c>
    </row>
    <row r="116" spans="1:12">
      <c r="A116" s="23"/>
      <c r="B116" s="30"/>
      <c r="C116" s="8"/>
      <c r="D116" s="24"/>
      <c r="E116" s="8"/>
      <c r="F116" s="8"/>
      <c r="G116" s="8"/>
    </row>
    <row r="117" spans="1:12">
      <c r="A117" s="23"/>
      <c r="B117" s="30"/>
      <c r="C117" s="8"/>
      <c r="D117" s="24"/>
      <c r="E117" s="8"/>
      <c r="F117" s="8"/>
      <c r="G117" s="8"/>
    </row>
    <row r="118" spans="1:12">
      <c r="A118" s="23"/>
      <c r="B118" s="30"/>
      <c r="C118" s="8"/>
      <c r="D118" s="24"/>
      <c r="E118" s="8"/>
      <c r="F118" s="8"/>
      <c r="G118" s="8"/>
    </row>
    <row r="119" spans="1:12">
      <c r="A119" s="28"/>
      <c r="B119" s="28"/>
      <c r="C119" s="25"/>
      <c r="D119" s="25"/>
      <c r="E119" s="25"/>
      <c r="F119" s="8"/>
      <c r="G119" s="8"/>
    </row>
    <row r="120" spans="1:12">
      <c r="A120" s="28"/>
      <c r="B120" s="28"/>
      <c r="C120" s="25"/>
      <c r="D120" s="25"/>
      <c r="E120" s="25"/>
      <c r="F120" s="8"/>
      <c r="G120" s="8"/>
    </row>
    <row r="121" spans="1:12">
      <c r="A121" s="23"/>
      <c r="B121" s="30"/>
      <c r="C121" s="8"/>
      <c r="D121" s="24"/>
      <c r="E121" s="8"/>
      <c r="F121" s="8"/>
      <c r="G121" s="8"/>
    </row>
    <row r="122" spans="1:12">
      <c r="A122" s="23"/>
      <c r="B122" s="30"/>
      <c r="C122" s="8"/>
      <c r="D122" s="24"/>
      <c r="E122" s="8"/>
      <c r="F122" s="8"/>
      <c r="G122" s="8"/>
    </row>
    <row r="123" spans="1:12">
      <c r="A123" s="23"/>
      <c r="B123" s="30"/>
      <c r="C123" s="8"/>
      <c r="D123" s="24"/>
      <c r="E123" s="8"/>
      <c r="F123" s="8"/>
      <c r="G123" s="8"/>
    </row>
    <row r="124" spans="1:12">
      <c r="A124" s="23"/>
      <c r="B124" s="30"/>
      <c r="C124" s="8"/>
      <c r="D124" s="24"/>
      <c r="E124" s="8"/>
      <c r="F124" s="8"/>
      <c r="G124" s="8"/>
    </row>
  </sheetData>
  <mergeCells count="51">
    <mergeCell ref="F31:F33"/>
    <mergeCell ref="B110:H110"/>
    <mergeCell ref="A111:F113"/>
    <mergeCell ref="A2:L2"/>
    <mergeCell ref="A3:L3"/>
    <mergeCell ref="A4:L4"/>
    <mergeCell ref="A6:A8"/>
    <mergeCell ref="B6:B8"/>
    <mergeCell ref="C6:H6"/>
    <mergeCell ref="I6:K6"/>
    <mergeCell ref="L6:L8"/>
    <mergeCell ref="C7:D7"/>
    <mergeCell ref="E7:F7"/>
    <mergeCell ref="G7:H7"/>
    <mergeCell ref="I7:J7"/>
    <mergeCell ref="K7:K8"/>
    <mergeCell ref="A31:A33"/>
    <mergeCell ref="B31:B33"/>
    <mergeCell ref="C31:C33"/>
    <mergeCell ref="D31:D33"/>
    <mergeCell ref="E31:E33"/>
    <mergeCell ref="L31:L33"/>
    <mergeCell ref="G31:G33"/>
    <mergeCell ref="H31:H33"/>
    <mergeCell ref="I31:I33"/>
    <mergeCell ref="J31:J33"/>
    <mergeCell ref="K31:K33"/>
    <mergeCell ref="K36:K37"/>
    <mergeCell ref="L36:L37"/>
    <mergeCell ref="A34:A35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F36:F37"/>
    <mergeCell ref="G36:G37"/>
    <mergeCell ref="H36:H37"/>
    <mergeCell ref="I36:I37"/>
    <mergeCell ref="J36:J37"/>
    <mergeCell ref="A36:A37"/>
    <mergeCell ref="B36:B37"/>
    <mergeCell ref="C36:C37"/>
    <mergeCell ref="D36:D37"/>
    <mergeCell ref="E36:E37"/>
  </mergeCells>
  <pageMargins left="0.39370078740157483" right="0" top="0.43307086614173229" bottom="0.19685039370078741" header="0.11811023622047245" footer="0.11811023622047245"/>
  <pageSetup paperSize="9" scale="65" firstPageNumber="23" fitToHeight="100" orientation="landscape" useFirstPageNumber="1" r:id="rId1"/>
  <headerFooter alignWithMargins="0"/>
  <rowBreaks count="9" manualBreakCount="9">
    <brk id="21" max="11" man="1"/>
    <brk id="30" max="11" man="1"/>
    <brk id="33" max="11" man="1"/>
    <brk id="37" max="11" man="1"/>
    <brk id="49" max="11" man="1"/>
    <brk id="59" max="11" man="1"/>
    <brk id="68" max="11" man="1"/>
    <brk id="87" max="11" man="1"/>
    <brk id="9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Лист1</vt:lpstr>
      <vt:lpstr>Свод!Заголовки_для_печати</vt:lpstr>
      <vt:lpstr>Свод!Область_печати</vt:lpstr>
    </vt:vector>
  </TitlesOfParts>
  <Company>Минэкономразвития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Корнеев</dc:creator>
  <cp:lastModifiedBy>Жило Елена Васильевна</cp:lastModifiedBy>
  <cp:lastPrinted>2015-04-20T13:03:55Z</cp:lastPrinted>
  <dcterms:created xsi:type="dcterms:W3CDTF">2008-09-17T10:53:36Z</dcterms:created>
  <dcterms:modified xsi:type="dcterms:W3CDTF">2015-04-20T14:07:03Z</dcterms:modified>
</cp:coreProperties>
</file>